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олевые работы" sheetId="1" r:id="rId1"/>
    <sheet name="корма" sheetId="2" r:id="rId2"/>
    <sheet name="молоко" sheetId="3" r:id="rId3"/>
    <sheet name="погода" sheetId="4" r:id="rId4"/>
  </sheets>
  <definedNames>
    <definedName name="_xlnm.Print_Area" localSheetId="2">'молоко'!$A$1:$P$29</definedName>
    <definedName name="_xlnm.Print_Area" localSheetId="0">'полевые работы'!$A$1:$I$31</definedName>
  </definedNames>
  <calcPr fullCalcOnLoad="1"/>
</workbook>
</file>

<file path=xl/sharedStrings.xml><?xml version="1.0" encoding="utf-8"?>
<sst xmlns="http://schemas.openxmlformats.org/spreadsheetml/2006/main" count="187" uniqueCount="90">
  <si>
    <t>Наименование района</t>
  </si>
  <si>
    <t>план</t>
  </si>
  <si>
    <t>факт</t>
  </si>
  <si>
    <t>%</t>
  </si>
  <si>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</si>
  <si>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</si>
  <si>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</si>
  <si>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</si>
  <si>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</si>
  <si>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</si>
  <si>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</si>
  <si>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</si>
  <si>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</si>
  <si>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</si>
  <si>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</si>
  <si>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</si>
  <si>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</si>
  <si>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</si>
  <si>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</si>
  <si>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</si>
  <si>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</si>
  <si>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</si>
  <si>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</si>
  <si>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</si>
  <si>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ИТОГО</t>
  </si>
  <si>
    <t>Было в 2018 году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</si>
  <si>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</si>
  <si>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</si>
  <si>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</si>
  <si>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</si>
  <si>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</si>
  <si>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</si>
  <si>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</si>
  <si>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</si>
  <si>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</si>
  <si>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</si>
  <si>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</si>
  <si>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</si>
  <si>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</si>
  <si>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</si>
  <si>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</si>
  <si>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</si>
  <si>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</si>
  <si>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</si>
  <si>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</si>
  <si>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</si>
  <si>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</si>
  <si>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</si>
  <si>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</si>
  <si>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 области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</si>
  <si>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</si>
  <si>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</si>
  <si>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</si>
  <si>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</si>
  <si>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</si>
  <si>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</si>
  <si>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</si>
  <si>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</si>
  <si>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</si>
  <si>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</si>
  <si>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</si>
  <si>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</si>
  <si>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</si>
  <si>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</si>
  <si>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</si>
  <si>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</si>
  <si>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</si>
  <si>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</si>
  <si>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</si>
  <si>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</si>
  <si>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Было в 2018</t>
  </si>
  <si>
    <t>Скашивание многолетних трав</t>
  </si>
  <si>
    <t>Потребность и обеспеченность животноводства кормами  в общественном секторе (КФХ и с/х организации), тонн</t>
  </si>
  <si>
    <t>Подкормка яровых культур</t>
  </si>
  <si>
    <t>Скашивание однолетних трав</t>
  </si>
  <si>
    <t>04.07.</t>
  </si>
  <si>
    <t>05.07.</t>
  </si>
  <si>
    <t>Оперативная информация об агрометеорологических условиях  на территори Ульяновской области по состоянию на 05.07.2019</t>
  </si>
  <si>
    <t>16 градусов, ясно</t>
  </si>
  <si>
    <t>18 градусов, ясно</t>
  </si>
  <si>
    <t>21 градус, ясно</t>
  </si>
  <si>
    <t>15 градусов, ясно</t>
  </si>
  <si>
    <t>22 градуса, ясно</t>
  </si>
  <si>
    <t>25 градусов, ясно</t>
  </si>
  <si>
    <t>18 градусов, ветренно, ясно</t>
  </si>
  <si>
    <t>20 градусов, ясно</t>
  </si>
  <si>
    <t>9 градусов, ясно</t>
  </si>
  <si>
    <t>24 градуса, облачно</t>
  </si>
  <si>
    <t>17 градусов, ясно</t>
  </si>
  <si>
    <t>24 градуса, ясно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</si>
</sst>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i/>
      <sz val="14"/>
      <color indexed="8"/>
      <name val="Times New Roman"/>
      <family val="1"/>
    </font>
    <font>
      <i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>
        <color indexed="59"/>
      </top>
      <bottom style="medium"/>
    </border>
    <border>
      <left style="medium"/>
      <right style="medium">
        <color indexed="59"/>
      </right>
      <top style="medium">
        <color indexed="59"/>
      </top>
      <bottom style="medium"/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14" fontId="20" fillId="0" borderId="0" xfId="0" applyNumberFormat="1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6" fillId="0" borderId="0" xfId="0" applyFont="1" applyFill="1" applyAlignment="1">
      <alignment/>
    </xf>
    <xf numFmtId="0" fontId="21" fillId="0" borderId="0" xfId="95" applyFont="1" applyFill="1" applyBorder="1">
      <alignment/>
      <protection/>
    </xf>
    <xf numFmtId="0" fontId="24" fillId="0" borderId="0" xfId="95" applyFont="1" applyFill="1" applyBorder="1">
      <alignment/>
      <protection/>
    </xf>
    <xf numFmtId="14" fontId="25" fillId="0" borderId="0" xfId="95" applyNumberFormat="1" applyFont="1" applyFill="1" applyBorder="1" applyAlignment="1">
      <alignment/>
      <protection/>
    </xf>
    <xf numFmtId="14" fontId="25" fillId="0" borderId="0" xfId="0" applyNumberFormat="1" applyFont="1" applyFill="1" applyAlignment="1">
      <alignment horizontal="center"/>
    </xf>
    <xf numFmtId="0" fontId="22" fillId="0" borderId="19" xfId="95" applyFont="1" applyFill="1" applyBorder="1" applyAlignment="1">
      <alignment horizontal="center" vertical="center" wrapText="1"/>
      <protection/>
    </xf>
    <xf numFmtId="0" fontId="22" fillId="0" borderId="20" xfId="95" applyFont="1" applyFill="1" applyBorder="1" applyAlignment="1">
      <alignment horizontal="center" vertical="center" wrapText="1"/>
      <protection/>
    </xf>
    <xf numFmtId="0" fontId="22" fillId="0" borderId="20" xfId="95" applyFont="1" applyFill="1" applyBorder="1" applyAlignment="1">
      <alignment horizontal="center" vertical="center"/>
      <protection/>
    </xf>
    <xf numFmtId="0" fontId="22" fillId="0" borderId="2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21" fillId="0" borderId="22" xfId="95" applyNumberFormat="1" applyFont="1" applyFill="1" applyBorder="1" applyAlignment="1">
      <alignment horizontal="center" vertical="center"/>
      <protection/>
    </xf>
    <xf numFmtId="164" fontId="21" fillId="0" borderId="23" xfId="95" applyNumberFormat="1" applyFont="1" applyFill="1" applyBorder="1" applyAlignment="1">
      <alignment horizontal="center" vertical="center"/>
      <protection/>
    </xf>
    <xf numFmtId="0" fontId="21" fillId="0" borderId="22" xfId="95" applyFont="1" applyFill="1" applyBorder="1" applyAlignment="1">
      <alignment horizontal="center" vertical="center"/>
      <protection/>
    </xf>
    <xf numFmtId="164" fontId="21" fillId="0" borderId="24" xfId="95" applyNumberFormat="1" applyFont="1" applyFill="1" applyBorder="1" applyAlignment="1">
      <alignment horizontal="center" vertical="center"/>
      <protection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95" applyFont="1" applyFill="1" applyBorder="1" applyAlignment="1">
      <alignment horizontal="center" vertical="center"/>
      <protection/>
    </xf>
    <xf numFmtId="1" fontId="21" fillId="0" borderId="27" xfId="95" applyNumberFormat="1" applyFont="1" applyFill="1" applyBorder="1" applyAlignment="1">
      <alignment horizontal="center" vertical="center"/>
      <protection/>
    </xf>
    <xf numFmtId="0" fontId="21" fillId="0" borderId="28" xfId="95" applyFont="1" applyFill="1" applyBorder="1" applyAlignment="1">
      <alignment horizontal="center" vertical="center"/>
      <protection/>
    </xf>
    <xf numFmtId="1" fontId="21" fillId="0" borderId="28" xfId="95" applyNumberFormat="1" applyFont="1" applyFill="1" applyBorder="1" applyAlignment="1">
      <alignment horizontal="center" vertical="center"/>
      <protection/>
    </xf>
    <xf numFmtId="164" fontId="21" fillId="0" borderId="29" xfId="95" applyNumberFormat="1" applyFont="1" applyFill="1" applyBorder="1" applyAlignment="1">
      <alignment horizontal="center" vertical="center"/>
      <protection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1" fontId="22" fillId="0" borderId="30" xfId="95" applyNumberFormat="1" applyFont="1" applyFill="1" applyBorder="1" applyAlignment="1">
      <alignment horizontal="center" vertical="center"/>
      <protection/>
    </xf>
    <xf numFmtId="1" fontId="22" fillId="0" borderId="31" xfId="95" applyNumberFormat="1" applyFont="1" applyFill="1" applyBorder="1" applyAlignment="1">
      <alignment horizontal="center" vertical="center"/>
      <protection/>
    </xf>
    <xf numFmtId="164" fontId="22" fillId="0" borderId="32" xfId="95" applyNumberFormat="1" applyFont="1" applyFill="1" applyBorder="1" applyAlignment="1">
      <alignment horizontal="center" vertical="center"/>
      <protection/>
    </xf>
    <xf numFmtId="1" fontId="23" fillId="0" borderId="19" xfId="95" applyNumberFormat="1" applyFont="1" applyFill="1" applyBorder="1" applyAlignment="1">
      <alignment horizontal="center" vertical="center"/>
      <protection/>
    </xf>
    <xf numFmtId="1" fontId="23" fillId="0" borderId="20" xfId="95" applyNumberFormat="1" applyFont="1" applyFill="1" applyBorder="1" applyAlignment="1">
      <alignment horizontal="center" vertical="center"/>
      <protection/>
    </xf>
    <xf numFmtId="164" fontId="23" fillId="0" borderId="21" xfId="95" applyNumberFormat="1" applyFont="1" applyFill="1" applyBorder="1" applyAlignment="1">
      <alignment horizontal="center" vertical="center"/>
      <protection/>
    </xf>
    <xf numFmtId="0" fontId="23" fillId="0" borderId="20" xfId="95" applyFont="1" applyFill="1" applyBorder="1" applyAlignment="1">
      <alignment horizontal="center" vertical="center"/>
      <protection/>
    </xf>
    <xf numFmtId="0" fontId="23" fillId="0" borderId="19" xfId="95" applyFont="1" applyFill="1" applyBorder="1" applyAlignment="1">
      <alignment horizontal="center" vertical="center"/>
      <protection/>
    </xf>
    <xf numFmtId="164" fontId="23" fillId="0" borderId="20" xfId="95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2" fillId="0" borderId="0" xfId="99" applyFont="1" applyFill="1" applyBorder="1" applyAlignment="1" applyProtection="1">
      <alignment horizontal="center" vertical="center"/>
      <protection/>
    </xf>
    <xf numFmtId="14" fontId="22" fillId="0" borderId="0" xfId="99" applyNumberFormat="1" applyFont="1" applyFill="1" applyBorder="1" applyAlignment="1" applyProtection="1">
      <alignment horizontal="center" vertical="center"/>
      <protection/>
    </xf>
    <xf numFmtId="49" fontId="27" fillId="0" borderId="31" xfId="93" applyNumberFormat="1" applyFont="1" applyFill="1" applyBorder="1" applyAlignment="1">
      <alignment horizontal="center" vertical="center"/>
      <protection/>
    </xf>
    <xf numFmtId="49" fontId="27" fillId="0" borderId="32" xfId="93" applyNumberFormat="1" applyFont="1" applyFill="1" applyBorder="1" applyAlignment="1">
      <alignment horizontal="center" vertical="center"/>
      <protection/>
    </xf>
    <xf numFmtId="0" fontId="27" fillId="0" borderId="30" xfId="97" applyFont="1" applyFill="1" applyBorder="1" applyAlignment="1" applyProtection="1">
      <alignment horizontal="center" vertical="center"/>
      <protection locked="0"/>
    </xf>
    <xf numFmtId="0" fontId="27" fillId="0" borderId="32" xfId="97" applyFont="1" applyFill="1" applyBorder="1" applyAlignment="1" applyProtection="1">
      <alignment horizontal="center" vertical="center"/>
      <protection locked="0"/>
    </xf>
    <xf numFmtId="1" fontId="27" fillId="0" borderId="33" xfId="93" applyNumberFormat="1" applyFont="1" applyFill="1" applyBorder="1" applyAlignment="1">
      <alignment horizontal="center"/>
      <protection/>
    </xf>
    <xf numFmtId="1" fontId="27" fillId="0" borderId="23" xfId="93" applyNumberFormat="1" applyFont="1" applyFill="1" applyBorder="1" applyAlignment="1">
      <alignment horizontal="center"/>
      <protection/>
    </xf>
    <xf numFmtId="164" fontId="27" fillId="0" borderId="34" xfId="93" applyNumberFormat="1" applyFont="1" applyFill="1" applyBorder="1" applyAlignment="1">
      <alignment horizontal="center"/>
      <protection/>
    </xf>
    <xf numFmtId="164" fontId="27" fillId="0" borderId="35" xfId="93" applyNumberFormat="1" applyFont="1" applyFill="1" applyBorder="1" applyAlignment="1">
      <alignment horizontal="center"/>
      <protection/>
    </xf>
    <xf numFmtId="164" fontId="27" fillId="0" borderId="36" xfId="93" applyNumberFormat="1" applyFont="1" applyFill="1" applyBorder="1" applyAlignment="1">
      <alignment horizontal="center"/>
      <protection/>
    </xf>
    <xf numFmtId="164" fontId="27" fillId="0" borderId="37" xfId="93" applyNumberFormat="1" applyFont="1" applyFill="1" applyBorder="1" applyAlignment="1">
      <alignment horizontal="center"/>
      <protection/>
    </xf>
    <xf numFmtId="164" fontId="27" fillId="0" borderId="36" xfId="97" applyNumberFormat="1" applyFont="1" applyFill="1" applyBorder="1" applyAlignment="1" applyProtection="1">
      <alignment horizontal="center" vertical="center"/>
      <protection locked="0"/>
    </xf>
    <xf numFmtId="164" fontId="27" fillId="0" borderId="23" xfId="97" applyNumberFormat="1" applyFont="1" applyFill="1" applyBorder="1" applyAlignment="1" applyProtection="1">
      <alignment horizontal="center" vertical="center"/>
      <protection locked="0"/>
    </xf>
    <xf numFmtId="164" fontId="27" fillId="0" borderId="24" xfId="97" applyNumberFormat="1" applyFont="1" applyFill="1" applyBorder="1" applyAlignment="1" applyProtection="1">
      <alignment horizontal="center"/>
      <protection locked="0"/>
    </xf>
    <xf numFmtId="164" fontId="27" fillId="0" borderId="23" xfId="97" applyNumberFormat="1" applyFont="1" applyFill="1" applyBorder="1" applyAlignment="1" applyProtection="1">
      <alignment horizontal="center"/>
      <protection locked="0"/>
    </xf>
    <xf numFmtId="164" fontId="27" fillId="0" borderId="38" xfId="97" applyNumberFormat="1" applyFont="1" applyFill="1" applyBorder="1" applyAlignment="1" applyProtection="1">
      <alignment horizontal="center"/>
      <protection locked="0"/>
    </xf>
    <xf numFmtId="1" fontId="27" fillId="0" borderId="39" xfId="93" applyNumberFormat="1" applyFont="1" applyFill="1" applyBorder="1" applyAlignment="1">
      <alignment horizontal="center"/>
      <protection/>
    </xf>
    <xf numFmtId="1" fontId="27" fillId="0" borderId="24" xfId="93" applyNumberFormat="1" applyFont="1" applyFill="1" applyBorder="1" applyAlignment="1">
      <alignment horizontal="center"/>
      <protection/>
    </xf>
    <xf numFmtId="164" fontId="27" fillId="0" borderId="24" xfId="97" applyNumberFormat="1" applyFont="1" applyFill="1" applyBorder="1" applyAlignment="1" applyProtection="1">
      <alignment horizontal="center" vertical="center"/>
      <protection locked="0"/>
    </xf>
    <xf numFmtId="164" fontId="27" fillId="0" borderId="40" xfId="97" applyNumberFormat="1" applyFont="1" applyFill="1" applyBorder="1" applyAlignment="1" applyProtection="1">
      <alignment horizontal="center"/>
      <protection locked="0"/>
    </xf>
    <xf numFmtId="164" fontId="27" fillId="0" borderId="41" xfId="97" applyNumberFormat="1" applyFont="1" applyFill="1" applyBorder="1" applyAlignment="1" applyProtection="1">
      <alignment horizontal="center"/>
      <protection locked="0"/>
    </xf>
    <xf numFmtId="164" fontId="27" fillId="0" borderId="42" xfId="97" applyNumberFormat="1" applyFont="1" applyFill="1" applyBorder="1" applyAlignment="1" applyProtection="1">
      <alignment horizontal="center"/>
      <protection locked="0"/>
    </xf>
    <xf numFmtId="164" fontId="27" fillId="0" borderId="25" xfId="97" applyNumberFormat="1" applyFont="1" applyFill="1" applyBorder="1" applyAlignment="1" applyProtection="1">
      <alignment horizontal="center"/>
      <protection locked="0"/>
    </xf>
    <xf numFmtId="164" fontId="27" fillId="0" borderId="43" xfId="97" applyNumberFormat="1" applyFont="1" applyFill="1" applyBorder="1" applyAlignment="1" applyProtection="1">
      <alignment horizontal="center"/>
      <protection locked="0"/>
    </xf>
    <xf numFmtId="164" fontId="27" fillId="0" borderId="44" xfId="93" applyNumberFormat="1" applyFont="1" applyFill="1" applyBorder="1" applyAlignment="1">
      <alignment horizontal="center"/>
      <protection/>
    </xf>
    <xf numFmtId="164" fontId="27" fillId="0" borderId="45" xfId="93" applyNumberFormat="1" applyFont="1" applyFill="1" applyBorder="1" applyAlignment="1">
      <alignment horizontal="center"/>
      <protection/>
    </xf>
    <xf numFmtId="164" fontId="27" fillId="0" borderId="46" xfId="97" applyNumberFormat="1" applyFont="1" applyFill="1" applyBorder="1" applyAlignment="1" applyProtection="1">
      <alignment horizontal="center"/>
      <protection locked="0"/>
    </xf>
    <xf numFmtId="164" fontId="27" fillId="0" borderId="47" xfId="97" applyNumberFormat="1" applyFont="1" applyFill="1" applyBorder="1" applyAlignment="1" applyProtection="1">
      <alignment horizontal="center"/>
      <protection locked="0"/>
    </xf>
    <xf numFmtId="0" fontId="27" fillId="0" borderId="48" xfId="93" applyFont="1" applyFill="1" applyBorder="1" applyAlignment="1">
      <alignment horizontal="center"/>
      <protection/>
    </xf>
    <xf numFmtId="0" fontId="27" fillId="0" borderId="29" xfId="93" applyFont="1" applyFill="1" applyBorder="1" applyAlignment="1">
      <alignment horizontal="center"/>
      <protection/>
    </xf>
    <xf numFmtId="164" fontId="27" fillId="0" borderId="48" xfId="93" applyNumberFormat="1" applyFont="1" applyFill="1" applyBorder="1" applyAlignment="1">
      <alignment horizontal="center"/>
      <protection/>
    </xf>
    <xf numFmtId="164" fontId="27" fillId="0" borderId="29" xfId="93" applyNumberFormat="1" applyFont="1" applyFill="1" applyBorder="1" applyAlignment="1">
      <alignment horizontal="center"/>
      <protection/>
    </xf>
    <xf numFmtId="164" fontId="27" fillId="0" borderId="49" xfId="93" applyNumberFormat="1" applyFont="1" applyFill="1" applyBorder="1" applyAlignment="1">
      <alignment horizontal="center"/>
      <protection/>
    </xf>
    <xf numFmtId="164" fontId="27" fillId="0" borderId="48" xfId="97" applyNumberFormat="1" applyFont="1" applyFill="1" applyBorder="1" applyAlignment="1" applyProtection="1">
      <alignment horizontal="center" vertical="center"/>
      <protection locked="0"/>
    </xf>
    <xf numFmtId="164" fontId="27" fillId="0" borderId="29" xfId="97" applyNumberFormat="1" applyFont="1" applyFill="1" applyBorder="1" applyAlignment="1" applyProtection="1">
      <alignment horizontal="center" vertical="center"/>
      <protection locked="0"/>
    </xf>
    <xf numFmtId="164" fontId="27" fillId="0" borderId="48" xfId="97" applyNumberFormat="1" applyFont="1" applyFill="1" applyBorder="1" applyAlignment="1" applyProtection="1">
      <alignment horizontal="center"/>
      <protection/>
    </xf>
    <xf numFmtId="164" fontId="27" fillId="0" borderId="29" xfId="97" applyNumberFormat="1" applyFont="1" applyFill="1" applyBorder="1" applyAlignment="1" applyProtection="1">
      <alignment horizontal="center"/>
      <protection/>
    </xf>
    <xf numFmtId="164" fontId="27" fillId="0" borderId="50" xfId="97" applyNumberFormat="1" applyFont="1" applyFill="1" applyBorder="1" applyAlignment="1" applyProtection="1">
      <alignment horizontal="center"/>
      <protection locked="0"/>
    </xf>
    <xf numFmtId="164" fontId="27" fillId="0" borderId="29" xfId="97" applyNumberFormat="1" applyFont="1" applyFill="1" applyBorder="1" applyAlignment="1" applyProtection="1">
      <alignment horizontal="center"/>
      <protection locked="0"/>
    </xf>
    <xf numFmtId="1" fontId="28" fillId="0" borderId="30" xfId="93" applyNumberFormat="1" applyFont="1" applyFill="1" applyBorder="1" applyAlignment="1">
      <alignment horizontal="center"/>
      <protection/>
    </xf>
    <xf numFmtId="164" fontId="28" fillId="0" borderId="30" xfId="93" applyNumberFormat="1" applyFont="1" applyFill="1" applyBorder="1" applyAlignment="1">
      <alignment horizontal="center"/>
      <protection/>
    </xf>
    <xf numFmtId="164" fontId="28" fillId="0" borderId="30" xfId="97" applyNumberFormat="1" applyFont="1" applyFill="1" applyBorder="1" applyAlignment="1" applyProtection="1">
      <alignment horizontal="center" vertical="center"/>
      <protection locked="0"/>
    </xf>
    <xf numFmtId="164" fontId="28" fillId="0" borderId="32" xfId="97" applyNumberFormat="1" applyFont="1" applyFill="1" applyBorder="1" applyAlignment="1" applyProtection="1">
      <alignment horizontal="center" vertical="center"/>
      <protection locked="0"/>
    </xf>
    <xf numFmtId="164" fontId="27" fillId="24" borderId="34" xfId="93" applyNumberFormat="1" applyFont="1" applyFill="1" applyBorder="1" applyAlignment="1">
      <alignment horizontal="center"/>
      <protection/>
    </xf>
    <xf numFmtId="1" fontId="27" fillId="25" borderId="39" xfId="93" applyNumberFormat="1" applyFont="1" applyFill="1" applyBorder="1" applyAlignment="1">
      <alignment horizontal="center"/>
      <protection/>
    </xf>
    <xf numFmtId="1" fontId="27" fillId="25" borderId="24" xfId="93" applyNumberFormat="1" applyFont="1" applyFill="1" applyBorder="1" applyAlignment="1">
      <alignment horizontal="center"/>
      <protection/>
    </xf>
    <xf numFmtId="164" fontId="27" fillId="25" borderId="34" xfId="93" applyNumberFormat="1" applyFont="1" applyFill="1" applyBorder="1" applyAlignment="1">
      <alignment horizontal="center"/>
      <protection/>
    </xf>
    <xf numFmtId="164" fontId="27" fillId="25" borderId="35" xfId="93" applyNumberFormat="1" applyFont="1" applyFill="1" applyBorder="1" applyAlignment="1">
      <alignment horizontal="center"/>
      <protection/>
    </xf>
    <xf numFmtId="164" fontId="27" fillId="25" borderId="36" xfId="97" applyNumberFormat="1" applyFont="1" applyFill="1" applyBorder="1" applyAlignment="1" applyProtection="1">
      <alignment horizontal="center" vertical="center"/>
      <protection locked="0"/>
    </xf>
    <xf numFmtId="164" fontId="27" fillId="25" borderId="24" xfId="97" applyNumberFormat="1" applyFont="1" applyFill="1" applyBorder="1" applyAlignment="1" applyProtection="1">
      <alignment horizontal="center" vertical="center"/>
      <protection locked="0"/>
    </xf>
    <xf numFmtId="164" fontId="27" fillId="25" borderId="24" xfId="97" applyNumberFormat="1" applyFont="1" applyFill="1" applyBorder="1" applyAlignment="1" applyProtection="1">
      <alignment horizontal="center"/>
      <protection locked="0"/>
    </xf>
    <xf numFmtId="164" fontId="27" fillId="25" borderId="25" xfId="97" applyNumberFormat="1" applyFont="1" applyFill="1" applyBorder="1" applyAlignment="1" applyProtection="1">
      <alignment horizontal="center"/>
      <protection locked="0"/>
    </xf>
    <xf numFmtId="164" fontId="27" fillId="25" borderId="43" xfId="97" applyNumberFormat="1" applyFont="1" applyFill="1" applyBorder="1" applyAlignment="1" applyProtection="1">
      <alignment horizontal="center"/>
      <protection locked="0"/>
    </xf>
    <xf numFmtId="0" fontId="24" fillId="24" borderId="51" xfId="96" applyFont="1" applyFill="1" applyBorder="1" applyAlignment="1" applyProtection="1">
      <alignment horizontal="center" vertical="center" wrapText="1"/>
      <protection locked="0"/>
    </xf>
    <xf numFmtId="0" fontId="24" fillId="25" borderId="52" xfId="0" applyFont="1" applyFill="1" applyBorder="1" applyAlignment="1">
      <alignment horizontal="center" vertical="center"/>
    </xf>
    <xf numFmtId="164" fontId="24" fillId="25" borderId="53" xfId="96" applyNumberFormat="1" applyFont="1" applyFill="1" applyBorder="1" applyAlignment="1" applyProtection="1">
      <alignment horizontal="center" vertical="center" wrapText="1"/>
      <protection locked="0"/>
    </xf>
    <xf numFmtId="0" fontId="24" fillId="25" borderId="54" xfId="0" applyFont="1" applyFill="1" applyBorder="1" applyAlignment="1">
      <alignment horizontal="center" vertical="center" wrapText="1"/>
    </xf>
    <xf numFmtId="0" fontId="24" fillId="25" borderId="55" xfId="0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0" fillId="26" borderId="0" xfId="0" applyFont="1" applyFill="1" applyAlignment="1">
      <alignment/>
    </xf>
    <xf numFmtId="1" fontId="27" fillId="24" borderId="39" xfId="93" applyNumberFormat="1" applyFont="1" applyFill="1" applyBorder="1" applyAlignment="1">
      <alignment horizontal="center"/>
      <protection/>
    </xf>
    <xf numFmtId="1" fontId="27" fillId="24" borderId="24" xfId="93" applyNumberFormat="1" applyFont="1" applyFill="1" applyBorder="1" applyAlignment="1">
      <alignment horizontal="center"/>
      <protection/>
    </xf>
    <xf numFmtId="164" fontId="27" fillId="24" borderId="35" xfId="93" applyNumberFormat="1" applyFont="1" applyFill="1" applyBorder="1" applyAlignment="1">
      <alignment horizontal="center"/>
      <protection/>
    </xf>
    <xf numFmtId="164" fontId="27" fillId="24" borderId="24" xfId="97" applyNumberFormat="1" applyFont="1" applyFill="1" applyBorder="1" applyAlignment="1" applyProtection="1">
      <alignment horizontal="center" vertical="center"/>
      <protection locked="0"/>
    </xf>
    <xf numFmtId="164" fontId="27" fillId="24" borderId="23" xfId="97" applyNumberFormat="1" applyFont="1" applyFill="1" applyBorder="1" applyAlignment="1" applyProtection="1">
      <alignment horizontal="center"/>
      <protection locked="0"/>
    </xf>
    <xf numFmtId="164" fontId="27" fillId="24" borderId="25" xfId="97" applyNumberFormat="1" applyFont="1" applyFill="1" applyBorder="1" applyAlignment="1" applyProtection="1">
      <alignment horizontal="center"/>
      <protection locked="0"/>
    </xf>
    <xf numFmtId="164" fontId="27" fillId="24" borderId="43" xfId="97" applyNumberFormat="1" applyFont="1" applyFill="1" applyBorder="1" applyAlignment="1" applyProtection="1">
      <alignment horizontal="center"/>
      <protection locked="0"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24" fillId="24" borderId="52" xfId="0" applyFont="1" applyFill="1" applyBorder="1" applyAlignment="1">
      <alignment horizontal="center" vertical="center"/>
    </xf>
    <xf numFmtId="164" fontId="24" fillId="24" borderId="53" xfId="96" applyNumberFormat="1" applyFont="1" applyFill="1" applyBorder="1" applyAlignment="1" applyProtection="1">
      <alignment horizontal="center" vertical="center" wrapText="1"/>
      <protection locked="0"/>
    </xf>
    <xf numFmtId="0" fontId="24" fillId="24" borderId="54" xfId="0" applyFont="1" applyFill="1" applyBorder="1" applyAlignment="1">
      <alignment horizontal="center" vertical="center" wrapText="1"/>
    </xf>
    <xf numFmtId="0" fontId="24" fillId="24" borderId="55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/>
    </xf>
    <xf numFmtId="0" fontId="24" fillId="24" borderId="57" xfId="0" applyFont="1" applyFill="1" applyBorder="1" applyAlignment="1">
      <alignment horizontal="center" vertical="center"/>
    </xf>
    <xf numFmtId="0" fontId="24" fillId="24" borderId="58" xfId="0" applyFont="1" applyFill="1" applyBorder="1" applyAlignment="1">
      <alignment horizontal="center" vertical="center"/>
    </xf>
    <xf numFmtId="0" fontId="24" fillId="24" borderId="59" xfId="0" applyFont="1" applyFill="1" applyBorder="1" applyAlignment="1">
      <alignment horizontal="center" vertical="center"/>
    </xf>
    <xf numFmtId="0" fontId="24" fillId="24" borderId="60" xfId="0" applyFont="1" applyFill="1" applyBorder="1" applyAlignment="1">
      <alignment horizontal="center" vertical="center"/>
    </xf>
    <xf numFmtId="164" fontId="24" fillId="24" borderId="61" xfId="0" applyNumberFormat="1" applyFont="1" applyFill="1" applyBorder="1" applyAlignment="1">
      <alignment horizontal="center" vertical="center"/>
    </xf>
    <xf numFmtId="0" fontId="20" fillId="24" borderId="62" xfId="0" applyFont="1" applyFill="1" applyBorder="1" applyAlignment="1">
      <alignment horizontal="center" vertical="center" wrapText="1"/>
    </xf>
    <xf numFmtId="0" fontId="24" fillId="24" borderId="63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164" fontId="24" fillId="24" borderId="47" xfId="96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27" xfId="95" applyFont="1" applyFill="1" applyBorder="1" applyAlignment="1">
      <alignment horizontal="center" vertical="center"/>
      <protection/>
    </xf>
    <xf numFmtId="1" fontId="21" fillId="24" borderId="27" xfId="95" applyNumberFormat="1" applyFont="1" applyFill="1" applyBorder="1" applyAlignment="1">
      <alignment horizontal="center" vertical="center"/>
      <protection/>
    </xf>
    <xf numFmtId="164" fontId="21" fillId="24" borderId="24" xfId="95" applyNumberFormat="1" applyFont="1" applyFill="1" applyBorder="1" applyAlignment="1">
      <alignment horizontal="center" vertical="center"/>
      <protection/>
    </xf>
    <xf numFmtId="1" fontId="21" fillId="24" borderId="22" xfId="95" applyNumberFormat="1" applyFont="1" applyFill="1" applyBorder="1" applyAlignment="1">
      <alignment horizontal="center" vertical="center"/>
      <protection/>
    </xf>
    <xf numFmtId="0" fontId="21" fillId="24" borderId="25" xfId="0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0" fontId="27" fillId="24" borderId="49" xfId="93" applyFont="1" applyFill="1" applyBorder="1" applyAlignment="1">
      <alignment vertical="top" wrapText="1"/>
      <protection/>
    </xf>
    <xf numFmtId="0" fontId="28" fillId="24" borderId="64" xfId="93" applyFont="1" applyFill="1" applyBorder="1" applyAlignment="1">
      <alignment horizontal="center" vertical="top" wrapText="1"/>
      <protection/>
    </xf>
    <xf numFmtId="0" fontId="22" fillId="24" borderId="65" xfId="95" applyFont="1" applyFill="1" applyBorder="1">
      <alignment/>
      <protection/>
    </xf>
    <xf numFmtId="0" fontId="23" fillId="24" borderId="18" xfId="95" applyFont="1" applyFill="1" applyBorder="1">
      <alignment/>
      <protection/>
    </xf>
    <xf numFmtId="0" fontId="24" fillId="24" borderId="66" xfId="99" applyFont="1" applyFill="1" applyBorder="1" applyAlignment="1" applyProtection="1">
      <alignment vertical="center"/>
      <protection locked="0"/>
    </xf>
    <xf numFmtId="0" fontId="24" fillId="0" borderId="67" xfId="99" applyFont="1" applyFill="1" applyBorder="1" applyAlignment="1" applyProtection="1">
      <alignment vertical="center"/>
      <protection locked="0"/>
    </xf>
    <xf numFmtId="0" fontId="24" fillId="0" borderId="68" xfId="0" applyFont="1" applyFill="1" applyBorder="1" applyAlignment="1">
      <alignment horizontal="left" vertical="top" wrapText="1"/>
    </xf>
    <xf numFmtId="0" fontId="24" fillId="0" borderId="68" xfId="0" applyFont="1" applyBorder="1" applyAlignment="1">
      <alignment horizontal="center" vertical="top" wrapText="1"/>
    </xf>
    <xf numFmtId="14" fontId="25" fillId="0" borderId="0" xfId="0" applyNumberFormat="1" applyFont="1" applyFill="1" applyBorder="1" applyAlignment="1">
      <alignment horizontal="center"/>
    </xf>
    <xf numFmtId="0" fontId="32" fillId="0" borderId="69" xfId="0" applyFont="1" applyFill="1" applyBorder="1" applyAlignment="1">
      <alignment/>
    </xf>
    <xf numFmtId="0" fontId="32" fillId="0" borderId="6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center"/>
    </xf>
    <xf numFmtId="165" fontId="25" fillId="0" borderId="0" xfId="0" applyNumberFormat="1" applyFont="1" applyBorder="1" applyAlignment="1">
      <alignment horizontal="center" vertical="center"/>
    </xf>
    <xf numFmtId="0" fontId="24" fillId="24" borderId="70" xfId="0" applyFont="1" applyFill="1" applyBorder="1" applyAlignment="1">
      <alignment horizontal="center" vertical="center" wrapText="1"/>
    </xf>
    <xf numFmtId="0" fontId="21" fillId="0" borderId="71" xfId="95" applyFont="1" applyFill="1" applyBorder="1">
      <alignment/>
      <protection/>
    </xf>
    <xf numFmtId="0" fontId="27" fillId="0" borderId="72" xfId="93" applyFont="1" applyFill="1" applyBorder="1" applyAlignment="1">
      <alignment vertical="top" wrapText="1"/>
      <protection/>
    </xf>
    <xf numFmtId="164" fontId="28" fillId="0" borderId="65" xfId="93" applyNumberFormat="1" applyFont="1" applyFill="1" applyBorder="1" applyAlignment="1">
      <alignment horizontal="center"/>
      <protection/>
    </xf>
    <xf numFmtId="0" fontId="32" fillId="0" borderId="73" xfId="0" applyFont="1" applyFill="1" applyBorder="1" applyAlignment="1">
      <alignment horizontal="center"/>
    </xf>
    <xf numFmtId="0" fontId="33" fillId="0" borderId="74" xfId="0" applyFont="1" applyBorder="1" applyAlignment="1">
      <alignment horizontal="center"/>
    </xf>
    <xf numFmtId="0" fontId="24" fillId="0" borderId="55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 applyProtection="1">
      <alignment horizontal="center" vertical="center" wrapText="1"/>
      <protection locked="0"/>
    </xf>
    <xf numFmtId="0" fontId="27" fillId="0" borderId="76" xfId="93" applyFont="1" applyFill="1" applyBorder="1" applyAlignment="1">
      <alignment vertical="top" wrapText="1"/>
      <protection/>
    </xf>
    <xf numFmtId="0" fontId="21" fillId="0" borderId="77" xfId="95" applyFont="1" applyFill="1" applyBorder="1">
      <alignment/>
      <protection/>
    </xf>
    <xf numFmtId="0" fontId="21" fillId="0" borderId="78" xfId="95" applyFont="1" applyFill="1" applyBorder="1">
      <alignment/>
      <protection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5" fillId="24" borderId="79" xfId="0" applyFont="1" applyFill="1" applyBorder="1" applyAlignment="1">
      <alignment horizontal="center" vertical="center" wrapText="1"/>
    </xf>
    <xf numFmtId="0" fontId="25" fillId="24" borderId="65" xfId="0" applyFont="1" applyFill="1" applyBorder="1" applyAlignment="1">
      <alignment horizontal="center" vertical="center" wrapText="1"/>
    </xf>
    <xf numFmtId="0" fontId="25" fillId="24" borderId="80" xfId="0" applyFont="1" applyFill="1" applyBorder="1" applyAlignment="1">
      <alignment horizontal="center" vertical="center" wrapText="1"/>
    </xf>
    <xf numFmtId="0" fontId="25" fillId="24" borderId="81" xfId="0" applyFont="1" applyFill="1" applyBorder="1" applyAlignment="1" applyProtection="1">
      <alignment horizontal="center" vertical="center" wrapText="1"/>
      <protection locked="0"/>
    </xf>
    <xf numFmtId="0" fontId="20" fillId="24" borderId="75" xfId="0" applyFont="1" applyFill="1" applyBorder="1" applyAlignment="1">
      <alignment horizontal="center" vertical="center"/>
    </xf>
    <xf numFmtId="0" fontId="20" fillId="24" borderId="79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4" fontId="25" fillId="0" borderId="0" xfId="95" applyNumberFormat="1" applyFont="1" applyFill="1" applyBorder="1" applyAlignment="1">
      <alignment horizontal="left"/>
      <protection/>
    </xf>
    <xf numFmtId="14" fontId="25" fillId="0" borderId="0" xfId="95" applyNumberFormat="1" applyFont="1" applyFill="1" applyBorder="1" applyAlignment="1">
      <alignment/>
      <protection/>
    </xf>
    <xf numFmtId="0" fontId="2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95" applyFont="1" applyFill="1" applyBorder="1" applyAlignment="1">
      <alignment horizontal="center" vertical="center"/>
      <protection/>
    </xf>
    <xf numFmtId="0" fontId="22" fillId="24" borderId="65" xfId="95" applyFont="1" applyFill="1" applyBorder="1" applyAlignment="1">
      <alignment horizontal="center" vertical="center" wrapText="1"/>
      <protection/>
    </xf>
    <xf numFmtId="0" fontId="22" fillId="0" borderId="65" xfId="95" applyFont="1" applyFill="1" applyBorder="1" applyAlignment="1">
      <alignment horizontal="center" vertical="center" wrapText="1"/>
      <protection/>
    </xf>
    <xf numFmtId="0" fontId="22" fillId="0" borderId="65" xfId="95" applyFont="1" applyFill="1" applyBorder="1" applyAlignment="1">
      <alignment horizontal="center" vertical="center"/>
      <protection/>
    </xf>
    <xf numFmtId="0" fontId="22" fillId="0" borderId="83" xfId="95" applyFont="1" applyFill="1" applyBorder="1" applyAlignment="1">
      <alignment horizontal="center" vertical="center"/>
      <protection/>
    </xf>
    <xf numFmtId="0" fontId="22" fillId="0" borderId="0" xfId="99" applyFont="1" applyFill="1" applyBorder="1" applyAlignment="1" applyProtection="1">
      <alignment horizontal="center" vertical="center" wrapText="1"/>
      <protection/>
    </xf>
    <xf numFmtId="14" fontId="22" fillId="0" borderId="0" xfId="99" applyNumberFormat="1" applyFont="1" applyFill="1" applyBorder="1" applyAlignment="1" applyProtection="1">
      <alignment horizontal="center" vertical="center"/>
      <protection/>
    </xf>
    <xf numFmtId="0" fontId="27" fillId="24" borderId="64" xfId="97" applyFont="1" applyFill="1" applyBorder="1" applyAlignment="1" applyProtection="1">
      <alignment horizontal="center" vertical="center" wrapText="1"/>
      <protection locked="0"/>
    </xf>
    <xf numFmtId="0" fontId="27" fillId="0" borderId="84" xfId="97" applyFont="1" applyFill="1" applyBorder="1" applyAlignment="1" applyProtection="1">
      <alignment horizontal="center"/>
      <protection locked="0"/>
    </xf>
    <xf numFmtId="0" fontId="27" fillId="0" borderId="85" xfId="93" applyFont="1" applyFill="1" applyBorder="1" applyAlignment="1">
      <alignment horizontal="center" vertical="center"/>
      <protection/>
    </xf>
    <xf numFmtId="0" fontId="27" fillId="0" borderId="65" xfId="98" applyFont="1" applyFill="1" applyBorder="1" applyAlignment="1" applyProtection="1">
      <alignment horizontal="left" vertical="center"/>
      <protection locked="0"/>
    </xf>
    <xf numFmtId="0" fontId="27" fillId="0" borderId="65" xfId="97" applyFont="1" applyFill="1" applyBorder="1" applyAlignment="1" applyProtection="1">
      <alignment horizontal="center"/>
      <protection locked="0"/>
    </xf>
    <xf numFmtId="0" fontId="27" fillId="0" borderId="86" xfId="97" applyFont="1" applyFill="1" applyBorder="1" applyAlignment="1" applyProtection="1">
      <alignment horizontal="center" vertical="center" wrapText="1"/>
      <protection locked="0"/>
    </xf>
    <xf numFmtId="0" fontId="27" fillId="0" borderId="64" xfId="97" applyFont="1" applyFill="1" applyBorder="1" applyAlignment="1" applyProtection="1">
      <alignment horizontal="center" vertical="center" wrapText="1"/>
      <protection locked="0"/>
    </xf>
    <xf numFmtId="0" fontId="27" fillId="0" borderId="24" xfId="97" applyFont="1" applyFill="1" applyBorder="1" applyAlignment="1" applyProtection="1">
      <alignment horizontal="center"/>
      <protection locked="0"/>
    </xf>
    <xf numFmtId="0" fontId="27" fillId="0" borderId="87" xfId="98" applyFont="1" applyFill="1" applyBorder="1" applyAlignment="1" applyProtection="1">
      <alignment horizontal="center"/>
      <protection locked="0"/>
    </xf>
    <xf numFmtId="0" fontId="27" fillId="0" borderId="88" xfId="98" applyFont="1" applyFill="1" applyBorder="1" applyAlignment="1" applyProtection="1">
      <alignment horizontal="center"/>
      <protection locked="0"/>
    </xf>
    <xf numFmtId="0" fontId="27" fillId="0" borderId="29" xfId="97" applyFont="1" applyFill="1" applyBorder="1" applyAlignment="1" applyProtection="1">
      <alignment horizontal="center"/>
      <protection locked="0"/>
    </xf>
    <xf numFmtId="0" fontId="27" fillId="0" borderId="79" xfId="97" applyFont="1" applyFill="1" applyBorder="1" applyAlignment="1" applyProtection="1">
      <alignment horizontal="center"/>
      <protection locked="0"/>
    </xf>
    <xf numFmtId="0" fontId="27" fillId="0" borderId="79" xfId="93" applyFont="1" applyFill="1" applyBorder="1" applyAlignment="1">
      <alignment horizontal="center"/>
      <protection/>
    </xf>
    <xf numFmtId="0" fontId="27" fillId="0" borderId="81" xfId="93" applyFont="1" applyFill="1" applyBorder="1" applyAlignment="1">
      <alignment horizontal="center"/>
      <protection/>
    </xf>
    <xf numFmtId="0" fontId="27" fillId="0" borderId="78" xfId="97" applyFont="1" applyFill="1" applyBorder="1" applyAlignment="1" applyProtection="1">
      <alignment horizontal="center" vertical="center"/>
      <protection locked="0"/>
    </xf>
    <xf numFmtId="0" fontId="27" fillId="0" borderId="48" xfId="97" applyFont="1" applyFill="1" applyBorder="1" applyAlignment="1" applyProtection="1">
      <alignment horizontal="center" vertical="center"/>
      <protection locked="0"/>
    </xf>
    <xf numFmtId="0" fontId="27" fillId="0" borderId="29" xfId="97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top" wrapText="1"/>
    </xf>
    <xf numFmtId="0" fontId="25" fillId="0" borderId="89" xfId="0" applyFont="1" applyBorder="1" applyAlignment="1">
      <alignment horizontal="center"/>
    </xf>
    <xf numFmtId="0" fontId="25" fillId="0" borderId="90" xfId="0" applyFont="1" applyBorder="1" applyAlignment="1">
      <alignment horizontal="center" vertical="center" wrapText="1"/>
    </xf>
    <xf numFmtId="0" fontId="25" fillId="0" borderId="91" xfId="0" applyFont="1" applyBorder="1" applyAlignment="1">
      <alignment horizontal="center" vertical="center" wrapText="1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_Корма" xfId="95"/>
    <cellStyle name="Обычный_Лист1_Сводка на 21.05.2018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1"/>
  <sheetViews>
    <sheetView tabSelected="1" view="pageBreakPreview" zoomScaleSheetLayoutView="100" workbookViewId="0" topLeftCell="A1">
      <selection activeCell="E31" sqref="E31"/>
    </sheetView>
  </sheetViews>
  <sheetFormatPr defaultColWidth="9.00390625" defaultRowHeight="12.75"/>
  <cols>
    <col min="1" max="1" width="23.75390625" style="0" customWidth="1"/>
    <col min="2" max="2" width="11.75390625" style="0" customWidth="1"/>
    <col min="3" max="3" width="10.00390625" style="0" customWidth="1"/>
    <col min="4" max="4" width="8.00390625" style="0" customWidth="1"/>
    <col min="5" max="5" width="16.375" style="0" customWidth="1"/>
    <col min="6" max="6" width="19.75390625" style="0" customWidth="1"/>
    <col min="7" max="7" width="18.25390625" style="0" customWidth="1"/>
    <col min="8" max="8" width="17.375" style="0" customWidth="1"/>
    <col min="9" max="9" width="18.375" style="0" customWidth="1"/>
  </cols>
  <sheetData>
    <row r="1" spans="1:6" ht="18.75">
      <c r="A1" s="3"/>
      <c r="B1" s="4"/>
      <c r="C1" s="4"/>
      <c r="D1" s="4"/>
      <c r="E1" s="4"/>
      <c r="F1" s="4"/>
    </row>
    <row r="2" spans="1:9" ht="18.75">
      <c r="A2" s="165" t="s">
        <v>26</v>
      </c>
      <c r="B2" s="165"/>
      <c r="C2" s="165"/>
      <c r="D2" s="165"/>
      <c r="E2" s="165"/>
      <c r="F2" s="166"/>
      <c r="G2" s="166"/>
      <c r="I2" s="5">
        <v>43651</v>
      </c>
    </row>
    <row r="3" spans="1:9" ht="19.5" thickBot="1">
      <c r="A3" s="4"/>
      <c r="B3" s="4"/>
      <c r="C3" s="4"/>
      <c r="D3" s="4"/>
      <c r="E3" s="4"/>
      <c r="I3" s="6" t="s">
        <v>27</v>
      </c>
    </row>
    <row r="4" spans="1:9" ht="12.75" customHeight="1" thickBot="1">
      <c r="A4" s="170" t="s">
        <v>28</v>
      </c>
      <c r="B4" s="171" t="s">
        <v>29</v>
      </c>
      <c r="C4" s="171"/>
      <c r="D4" s="171"/>
      <c r="E4" s="172" t="s">
        <v>30</v>
      </c>
      <c r="F4" s="169" t="s">
        <v>31</v>
      </c>
      <c r="G4" s="167" t="s">
        <v>71</v>
      </c>
      <c r="H4" s="167" t="s">
        <v>74</v>
      </c>
      <c r="I4" s="167" t="s">
        <v>73</v>
      </c>
    </row>
    <row r="5" spans="1:9" ht="13.5" customHeight="1" thickBot="1">
      <c r="A5" s="170"/>
      <c r="B5" s="171"/>
      <c r="C5" s="171"/>
      <c r="D5" s="171"/>
      <c r="E5" s="172"/>
      <c r="F5" s="169"/>
      <c r="G5" s="167"/>
      <c r="H5" s="173"/>
      <c r="I5" s="167"/>
    </row>
    <row r="6" spans="1:9" ht="33.75" customHeight="1" thickBot="1">
      <c r="A6" s="170"/>
      <c r="B6" s="122" t="s">
        <v>1</v>
      </c>
      <c r="C6" s="123" t="s">
        <v>2</v>
      </c>
      <c r="D6" s="124" t="s">
        <v>3</v>
      </c>
      <c r="E6" s="172"/>
      <c r="F6" s="169"/>
      <c r="G6" s="168"/>
      <c r="H6" s="174"/>
      <c r="I6" s="168"/>
    </row>
    <row r="7" spans="1:9" ht="18.75">
      <c r="A7" s="161"/>
      <c r="B7" s="125"/>
      <c r="C7" s="126"/>
      <c r="D7" s="127"/>
      <c r="E7" s="128"/>
      <c r="F7" s="129"/>
      <c r="G7" s="154"/>
      <c r="H7" s="154"/>
      <c r="I7" s="154"/>
    </row>
    <row r="8" spans="1:9" ht="18.75">
      <c r="A8" s="145" t="s">
        <v>5</v>
      </c>
      <c r="B8" s="130">
        <v>475</v>
      </c>
      <c r="C8" s="131">
        <v>475</v>
      </c>
      <c r="D8" s="132">
        <f aca="true" t="shared" si="0" ref="D8:D28">C8/B8*100</f>
        <v>100</v>
      </c>
      <c r="E8" s="120">
        <v>255</v>
      </c>
      <c r="F8" s="121">
        <v>0</v>
      </c>
      <c r="G8" s="121">
        <v>94</v>
      </c>
      <c r="H8" s="121"/>
      <c r="I8" s="121"/>
    </row>
    <row r="9" spans="1:9" s="1" customFormat="1" ht="18.75">
      <c r="A9" s="145" t="s">
        <v>32</v>
      </c>
      <c r="B9" s="102">
        <v>6420</v>
      </c>
      <c r="C9" s="118">
        <v>6420</v>
      </c>
      <c r="D9" s="132">
        <f t="shared" si="0"/>
        <v>100</v>
      </c>
      <c r="E9" s="120">
        <v>6252</v>
      </c>
      <c r="F9" s="121">
        <v>5520</v>
      </c>
      <c r="G9" s="121">
        <v>2268</v>
      </c>
      <c r="H9" s="121">
        <v>883</v>
      </c>
      <c r="I9" s="121">
        <v>350</v>
      </c>
    </row>
    <row r="10" spans="1:9" s="1" customFormat="1" ht="18.75">
      <c r="A10" s="145" t="s">
        <v>33</v>
      </c>
      <c r="B10" s="102">
        <v>10177</v>
      </c>
      <c r="C10" s="118">
        <v>10177</v>
      </c>
      <c r="D10" s="119">
        <f t="shared" si="0"/>
        <v>100</v>
      </c>
      <c r="E10" s="120">
        <v>28352</v>
      </c>
      <c r="F10" s="121">
        <v>3920</v>
      </c>
      <c r="G10" s="121">
        <v>2306</v>
      </c>
      <c r="H10" s="121">
        <v>144</v>
      </c>
      <c r="I10" s="121">
        <v>4492</v>
      </c>
    </row>
    <row r="11" spans="1:9" s="1" customFormat="1" ht="18.75">
      <c r="A11" s="145" t="s">
        <v>8</v>
      </c>
      <c r="B11" s="102">
        <v>1830</v>
      </c>
      <c r="C11" s="118">
        <v>1830</v>
      </c>
      <c r="D11" s="119">
        <f t="shared" si="0"/>
        <v>100</v>
      </c>
      <c r="E11" s="120">
        <v>4500</v>
      </c>
      <c r="F11" s="121">
        <v>0</v>
      </c>
      <c r="G11" s="121">
        <v>1706</v>
      </c>
      <c r="H11" s="121">
        <v>981</v>
      </c>
      <c r="I11" s="121">
        <v>1300</v>
      </c>
    </row>
    <row r="12" spans="1:9" s="1" customFormat="1" ht="18.75">
      <c r="A12" s="145" t="s">
        <v>9</v>
      </c>
      <c r="B12" s="102">
        <v>10000</v>
      </c>
      <c r="C12" s="118">
        <v>10000</v>
      </c>
      <c r="D12" s="119">
        <f t="shared" si="0"/>
        <v>100</v>
      </c>
      <c r="E12" s="120">
        <v>45000</v>
      </c>
      <c r="F12" s="121">
        <v>3000</v>
      </c>
      <c r="G12" s="121">
        <v>1400</v>
      </c>
      <c r="H12" s="121">
        <v>500</v>
      </c>
      <c r="I12" s="121">
        <v>5000</v>
      </c>
    </row>
    <row r="13" spans="1:9" s="1" customFormat="1" ht="18.75">
      <c r="A13" s="145" t="s">
        <v>34</v>
      </c>
      <c r="B13" s="102">
        <v>8751</v>
      </c>
      <c r="C13" s="118">
        <v>8751</v>
      </c>
      <c r="D13" s="119">
        <f t="shared" si="0"/>
        <v>100</v>
      </c>
      <c r="E13" s="120">
        <v>14414</v>
      </c>
      <c r="F13" s="121">
        <v>6200</v>
      </c>
      <c r="G13" s="121">
        <v>3700</v>
      </c>
      <c r="H13" s="121">
        <v>4250</v>
      </c>
      <c r="I13" s="121">
        <v>16180</v>
      </c>
    </row>
    <row r="14" spans="1:9" s="1" customFormat="1" ht="18.75">
      <c r="A14" s="145" t="s">
        <v>10</v>
      </c>
      <c r="B14" s="102">
        <v>13944</v>
      </c>
      <c r="C14" s="118">
        <v>13944</v>
      </c>
      <c r="D14" s="119">
        <f t="shared" si="0"/>
        <v>100</v>
      </c>
      <c r="E14" s="120">
        <v>38484</v>
      </c>
      <c r="F14" s="121">
        <v>10926</v>
      </c>
      <c r="G14" s="121">
        <v>777</v>
      </c>
      <c r="H14" s="121"/>
      <c r="I14" s="121">
        <v>9892</v>
      </c>
    </row>
    <row r="15" spans="1:9" s="1" customFormat="1" ht="18.75">
      <c r="A15" s="145" t="s">
        <v>11</v>
      </c>
      <c r="B15" s="102">
        <v>30899</v>
      </c>
      <c r="C15" s="118">
        <v>30899</v>
      </c>
      <c r="D15" s="119">
        <f t="shared" si="0"/>
        <v>100</v>
      </c>
      <c r="E15" s="120">
        <v>36084</v>
      </c>
      <c r="F15" s="121">
        <v>14345</v>
      </c>
      <c r="G15" s="121">
        <v>1406</v>
      </c>
      <c r="H15" s="121">
        <v>50</v>
      </c>
      <c r="I15" s="121">
        <v>20000</v>
      </c>
    </row>
    <row r="16" spans="1:9" s="1" customFormat="1" ht="18.75">
      <c r="A16" s="145" t="s">
        <v>12</v>
      </c>
      <c r="B16" s="102">
        <v>10646</v>
      </c>
      <c r="C16" s="118">
        <v>10646</v>
      </c>
      <c r="D16" s="119">
        <f t="shared" si="0"/>
        <v>100</v>
      </c>
      <c r="E16" s="120">
        <v>8506</v>
      </c>
      <c r="F16" s="121">
        <v>10431</v>
      </c>
      <c r="G16" s="121">
        <v>1600</v>
      </c>
      <c r="H16" s="121">
        <v>440</v>
      </c>
      <c r="I16" s="121"/>
    </row>
    <row r="17" spans="1:9" s="1" customFormat="1" ht="20.25" customHeight="1">
      <c r="A17" s="145" t="s">
        <v>13</v>
      </c>
      <c r="B17" s="102">
        <v>11582</v>
      </c>
      <c r="C17" s="118">
        <v>11582</v>
      </c>
      <c r="D17" s="119">
        <f t="shared" si="0"/>
        <v>100</v>
      </c>
      <c r="E17" s="120">
        <v>28120</v>
      </c>
      <c r="F17" s="121">
        <v>9985</v>
      </c>
      <c r="G17" s="121">
        <v>520</v>
      </c>
      <c r="H17" s="121"/>
      <c r="I17" s="121">
        <v>5750</v>
      </c>
    </row>
    <row r="18" spans="1:9" s="1" customFormat="1" ht="18.75">
      <c r="A18" s="145" t="s">
        <v>14</v>
      </c>
      <c r="B18" s="102">
        <v>9920</v>
      </c>
      <c r="C18" s="103">
        <v>9920</v>
      </c>
      <c r="D18" s="104">
        <f t="shared" si="0"/>
        <v>100</v>
      </c>
      <c r="E18" s="105">
        <v>25735</v>
      </c>
      <c r="F18" s="121">
        <v>14052</v>
      </c>
      <c r="G18" s="160">
        <v>2100</v>
      </c>
      <c r="H18" s="106">
        <v>700</v>
      </c>
      <c r="I18" s="121"/>
    </row>
    <row r="19" spans="1:9" s="1" customFormat="1" ht="18.75">
      <c r="A19" s="145" t="s">
        <v>15</v>
      </c>
      <c r="B19" s="102">
        <v>6528</v>
      </c>
      <c r="C19" s="118">
        <v>6528</v>
      </c>
      <c r="D19" s="119">
        <f t="shared" si="0"/>
        <v>100</v>
      </c>
      <c r="E19" s="120">
        <v>10300</v>
      </c>
      <c r="F19" s="121">
        <v>10830</v>
      </c>
      <c r="G19" s="121">
        <v>1500</v>
      </c>
      <c r="H19" s="121"/>
      <c r="I19" s="121">
        <v>2255</v>
      </c>
    </row>
    <row r="20" spans="1:9" s="1" customFormat="1" ht="18.75">
      <c r="A20" s="145" t="s">
        <v>35</v>
      </c>
      <c r="B20" s="102">
        <v>13126</v>
      </c>
      <c r="C20" s="118">
        <v>13398</v>
      </c>
      <c r="D20" s="119">
        <f t="shared" si="0"/>
        <v>102.07222306871857</v>
      </c>
      <c r="E20" s="120">
        <v>19218</v>
      </c>
      <c r="F20" s="121">
        <v>14800</v>
      </c>
      <c r="G20" s="121">
        <v>3450</v>
      </c>
      <c r="H20" s="121"/>
      <c r="I20" s="121">
        <v>4480</v>
      </c>
    </row>
    <row r="21" spans="1:9" s="1" customFormat="1" ht="18.75">
      <c r="A21" s="145" t="s">
        <v>17</v>
      </c>
      <c r="B21" s="102">
        <v>4024</v>
      </c>
      <c r="C21" s="118">
        <v>4244</v>
      </c>
      <c r="D21" s="119">
        <f t="shared" si="0"/>
        <v>105.4671968190855</v>
      </c>
      <c r="E21" s="120">
        <v>16383</v>
      </c>
      <c r="F21" s="121">
        <v>4822</v>
      </c>
      <c r="G21" s="121">
        <v>1338</v>
      </c>
      <c r="H21" s="121">
        <v>325</v>
      </c>
      <c r="I21" s="121">
        <v>2350</v>
      </c>
    </row>
    <row r="22" spans="1:45" s="107" customFormat="1" ht="18.75">
      <c r="A22" s="145" t="s">
        <v>18</v>
      </c>
      <c r="B22" s="102">
        <v>6114</v>
      </c>
      <c r="C22" s="118">
        <v>6137</v>
      </c>
      <c r="D22" s="119">
        <f t="shared" si="0"/>
        <v>100.3761858030749</v>
      </c>
      <c r="E22" s="120">
        <v>16522</v>
      </c>
      <c r="F22" s="121">
        <v>7186</v>
      </c>
      <c r="G22" s="121">
        <v>2723</v>
      </c>
      <c r="H22" s="121"/>
      <c r="I22" s="121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</row>
    <row r="23" spans="1:9" s="1" customFormat="1" ht="18.75">
      <c r="A23" s="145" t="s">
        <v>36</v>
      </c>
      <c r="B23" s="102">
        <v>14436</v>
      </c>
      <c r="C23" s="118">
        <v>14436</v>
      </c>
      <c r="D23" s="119">
        <f t="shared" si="0"/>
        <v>100</v>
      </c>
      <c r="E23" s="120">
        <v>48000</v>
      </c>
      <c r="F23" s="121">
        <v>13900</v>
      </c>
      <c r="G23" s="121">
        <v>1057</v>
      </c>
      <c r="H23" s="121">
        <v>3409</v>
      </c>
      <c r="I23" s="121">
        <v>16041</v>
      </c>
    </row>
    <row r="24" spans="1:9" s="1" customFormat="1" ht="18.75">
      <c r="A24" s="145" t="s">
        <v>37</v>
      </c>
      <c r="B24" s="102">
        <v>9165</v>
      </c>
      <c r="C24" s="118">
        <v>9165</v>
      </c>
      <c r="D24" s="119">
        <f t="shared" si="0"/>
        <v>100</v>
      </c>
      <c r="E24" s="120">
        <v>23560</v>
      </c>
      <c r="F24" s="121">
        <v>1240</v>
      </c>
      <c r="G24" s="121">
        <v>1170</v>
      </c>
      <c r="H24" s="121"/>
      <c r="I24" s="121">
        <v>2570</v>
      </c>
    </row>
    <row r="25" spans="1:9" s="1" customFormat="1" ht="18.75">
      <c r="A25" s="145" t="s">
        <v>20</v>
      </c>
      <c r="B25" s="102">
        <v>10405</v>
      </c>
      <c r="C25" s="118">
        <v>10405</v>
      </c>
      <c r="D25" s="119">
        <f t="shared" si="0"/>
        <v>100</v>
      </c>
      <c r="E25" s="120">
        <v>13488</v>
      </c>
      <c r="F25" s="121">
        <v>3560</v>
      </c>
      <c r="G25" s="121">
        <v>2764</v>
      </c>
      <c r="H25" s="121">
        <v>632</v>
      </c>
      <c r="I25" s="121"/>
    </row>
    <row r="26" spans="1:9" s="1" customFormat="1" ht="18.75">
      <c r="A26" s="145" t="s">
        <v>21</v>
      </c>
      <c r="B26" s="102">
        <v>6535</v>
      </c>
      <c r="C26" s="118">
        <v>10031</v>
      </c>
      <c r="D26" s="119">
        <f t="shared" si="0"/>
        <v>153.4965570007651</v>
      </c>
      <c r="E26" s="120">
        <v>38102</v>
      </c>
      <c r="F26" s="121">
        <v>10577</v>
      </c>
      <c r="G26" s="121">
        <v>2712</v>
      </c>
      <c r="H26" s="121"/>
      <c r="I26" s="121">
        <v>43623</v>
      </c>
    </row>
    <row r="27" spans="1:9" s="1" customFormat="1" ht="18.75">
      <c r="A27" s="145" t="s">
        <v>38</v>
      </c>
      <c r="B27" s="102">
        <v>14808</v>
      </c>
      <c r="C27" s="118">
        <v>14808</v>
      </c>
      <c r="D27" s="119">
        <f t="shared" si="0"/>
        <v>100</v>
      </c>
      <c r="E27" s="120">
        <v>41650</v>
      </c>
      <c r="F27" s="121">
        <v>11085</v>
      </c>
      <c r="G27" s="121">
        <v>2710</v>
      </c>
      <c r="H27" s="121">
        <v>310</v>
      </c>
      <c r="I27" s="121">
        <v>5700</v>
      </c>
    </row>
    <row r="28" spans="1:9" s="1" customFormat="1" ht="18.75">
      <c r="A28" s="145" t="s">
        <v>23</v>
      </c>
      <c r="B28" s="102">
        <v>22902</v>
      </c>
      <c r="C28" s="118">
        <v>22902</v>
      </c>
      <c r="D28" s="119">
        <f t="shared" si="0"/>
        <v>100</v>
      </c>
      <c r="E28" s="120">
        <v>79711</v>
      </c>
      <c r="F28" s="121">
        <v>11100</v>
      </c>
      <c r="G28" s="121">
        <v>3830</v>
      </c>
      <c r="H28" s="121">
        <v>715</v>
      </c>
      <c r="I28" s="121">
        <v>22130</v>
      </c>
    </row>
    <row r="29" spans="1:9" ht="19.5" thickBot="1">
      <c r="A29" s="144"/>
      <c r="B29" s="7"/>
      <c r="C29" s="8"/>
      <c r="D29" s="9"/>
      <c r="E29" s="10"/>
      <c r="F29" s="11"/>
      <c r="G29" s="10"/>
      <c r="H29" s="10"/>
      <c r="I29" s="10"/>
    </row>
    <row r="30" spans="1:9" ht="19.5" thickBot="1">
      <c r="A30" s="12" t="s">
        <v>24</v>
      </c>
      <c r="B30" s="13">
        <f>SUM(B8:B28)</f>
        <v>222687</v>
      </c>
      <c r="C30" s="13">
        <f>SUM(C8:C28)</f>
        <v>226698</v>
      </c>
      <c r="D30" s="9">
        <f>C30/B30*100</f>
        <v>101.80118282611916</v>
      </c>
      <c r="E30" s="14">
        <f>SUM(E8:E29)</f>
        <v>542636</v>
      </c>
      <c r="F30" s="14">
        <f>SUM(F8:F29)</f>
        <v>167479</v>
      </c>
      <c r="G30" s="14">
        <f>SUM(G8:G29)</f>
        <v>41131</v>
      </c>
      <c r="H30" s="14">
        <f>SUM(H8:H29)</f>
        <v>13339</v>
      </c>
      <c r="I30" s="14">
        <f>SUM(I8:I29)</f>
        <v>162113</v>
      </c>
    </row>
    <row r="31" spans="1:9" ht="19.5" thickBot="1">
      <c r="A31" s="149" t="s">
        <v>25</v>
      </c>
      <c r="B31" s="150">
        <v>220552.5</v>
      </c>
      <c r="C31" s="150">
        <v>237193</v>
      </c>
      <c r="D31" s="150">
        <v>107.54491560966211</v>
      </c>
      <c r="E31" s="150">
        <v>575637</v>
      </c>
      <c r="F31" s="150">
        <v>151657</v>
      </c>
      <c r="G31" s="150">
        <v>40080</v>
      </c>
      <c r="H31" s="158">
        <v>0</v>
      </c>
      <c r="I31" s="159">
        <v>60561</v>
      </c>
    </row>
  </sheetData>
  <sheetProtection selectLockedCells="1" selectUnlockedCells="1"/>
  <mergeCells count="8">
    <mergeCell ref="A2:G2"/>
    <mergeCell ref="I4:I6"/>
    <mergeCell ref="G4:G6"/>
    <mergeCell ref="F4:F6"/>
    <mergeCell ref="A4:A6"/>
    <mergeCell ref="B4:D5"/>
    <mergeCell ref="E4:E6"/>
    <mergeCell ref="H4:H6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1">
      <selection activeCell="D27" sqref="D27"/>
    </sheetView>
  </sheetViews>
  <sheetFormatPr defaultColWidth="9.00390625" defaultRowHeight="12.75"/>
  <cols>
    <col min="1" max="1" width="25.00390625" style="0" customWidth="1"/>
    <col min="2" max="2" width="14.75390625" style="0" customWidth="1"/>
    <col min="3" max="3" width="10.625" style="0" customWidth="1"/>
    <col min="4" max="4" width="14.00390625" style="0" customWidth="1"/>
    <col min="5" max="5" width="8.00390625" style="0" customWidth="1"/>
    <col min="6" max="6" width="7.125" style="0" customWidth="1"/>
    <col min="7" max="7" width="15.00390625" style="0" customWidth="1"/>
    <col min="8" max="8" width="9.75390625" style="0" customWidth="1"/>
    <col min="9" max="9" width="14.375" style="0" customWidth="1"/>
    <col min="10" max="10" width="8.625" style="0" customWidth="1"/>
    <col min="11" max="11" width="8.875" style="0" customWidth="1"/>
    <col min="12" max="12" width="10.875" style="0" hidden="1" customWidth="1"/>
    <col min="13" max="16" width="9.00390625" style="0" hidden="1" customWidth="1"/>
    <col min="17" max="17" width="11.00390625" style="0" hidden="1" customWidth="1"/>
    <col min="18" max="26" width="9.00390625" style="0" hidden="1" customWidth="1"/>
  </cols>
  <sheetData>
    <row r="1" spans="1:26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33.75" customHeight="1">
      <c r="A2" s="16"/>
      <c r="B2" s="179" t="s">
        <v>72</v>
      </c>
      <c r="C2" s="180"/>
      <c r="D2" s="180"/>
      <c r="E2" s="180"/>
      <c r="F2" s="180"/>
      <c r="G2" s="180"/>
      <c r="H2" s="180"/>
      <c r="I2" s="180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6"/>
      <c r="Y2" s="16"/>
      <c r="Z2" s="16"/>
    </row>
    <row r="3" spans="1:24" ht="19.5" customHeight="1" thickBot="1">
      <c r="A3" s="17"/>
      <c r="B3" s="18"/>
      <c r="C3" s="18"/>
      <c r="D3" s="18"/>
      <c r="E3" s="18"/>
      <c r="F3" s="178"/>
      <c r="G3" s="178"/>
      <c r="H3" s="18"/>
      <c r="I3" s="19"/>
      <c r="J3" s="175">
        <v>43651</v>
      </c>
      <c r="K3" s="176"/>
      <c r="L3" s="18"/>
      <c r="M3" s="16"/>
      <c r="N3" s="16"/>
      <c r="O3" s="177"/>
      <c r="P3" s="177"/>
      <c r="Q3" s="151"/>
      <c r="R3" s="148"/>
      <c r="S3" s="152"/>
      <c r="T3" s="17"/>
      <c r="U3" s="17"/>
      <c r="V3" s="16"/>
      <c r="W3" s="16"/>
      <c r="X3" s="20"/>
    </row>
    <row r="4" spans="1:26" ht="16.5" customHeight="1" thickBot="1">
      <c r="A4" s="182" t="s">
        <v>28</v>
      </c>
      <c r="B4" s="183" t="s">
        <v>40</v>
      </c>
      <c r="C4" s="183"/>
      <c r="D4" s="183"/>
      <c r="E4" s="183"/>
      <c r="F4" s="183"/>
      <c r="G4" s="184" t="s">
        <v>41</v>
      </c>
      <c r="H4" s="184"/>
      <c r="I4" s="184"/>
      <c r="J4" s="184"/>
      <c r="K4" s="184"/>
      <c r="L4" s="185" t="s">
        <v>42</v>
      </c>
      <c r="M4" s="181"/>
      <c r="N4" s="181"/>
      <c r="O4" s="181"/>
      <c r="P4" s="181"/>
      <c r="Q4" s="181" t="s">
        <v>43</v>
      </c>
      <c r="R4" s="181"/>
      <c r="S4" s="181"/>
      <c r="T4" s="181"/>
      <c r="U4" s="181"/>
      <c r="V4" s="181" t="s">
        <v>44</v>
      </c>
      <c r="W4" s="181"/>
      <c r="X4" s="181"/>
      <c r="Y4" s="181"/>
      <c r="Z4" s="181"/>
    </row>
    <row r="5" spans="1:26" ht="32.25" thickBot="1">
      <c r="A5" s="182"/>
      <c r="B5" s="21" t="s">
        <v>45</v>
      </c>
      <c r="C5" s="22" t="s">
        <v>46</v>
      </c>
      <c r="D5" s="22" t="s">
        <v>47</v>
      </c>
      <c r="E5" s="23" t="s">
        <v>48</v>
      </c>
      <c r="F5" s="24" t="s">
        <v>3</v>
      </c>
      <c r="G5" s="21" t="s">
        <v>45</v>
      </c>
      <c r="H5" s="23" t="s">
        <v>46</v>
      </c>
      <c r="I5" s="22" t="s">
        <v>47</v>
      </c>
      <c r="J5" s="23" t="s">
        <v>48</v>
      </c>
      <c r="K5" s="24" t="s">
        <v>3</v>
      </c>
      <c r="L5" s="21" t="s">
        <v>45</v>
      </c>
      <c r="M5" s="23" t="s">
        <v>46</v>
      </c>
      <c r="N5" s="22" t="s">
        <v>47</v>
      </c>
      <c r="O5" s="23" t="s">
        <v>48</v>
      </c>
      <c r="P5" s="24" t="s">
        <v>3</v>
      </c>
      <c r="Q5" s="21" t="s">
        <v>45</v>
      </c>
      <c r="R5" s="23" t="s">
        <v>46</v>
      </c>
      <c r="S5" s="22" t="s">
        <v>47</v>
      </c>
      <c r="T5" s="22" t="s">
        <v>48</v>
      </c>
      <c r="U5" s="24" t="s">
        <v>3</v>
      </c>
      <c r="V5" s="21" t="s">
        <v>45</v>
      </c>
      <c r="W5" s="23" t="s">
        <v>46</v>
      </c>
      <c r="X5" s="22" t="s">
        <v>47</v>
      </c>
      <c r="Y5" s="22" t="s">
        <v>48</v>
      </c>
      <c r="Z5" s="24" t="s">
        <v>3</v>
      </c>
    </row>
    <row r="6" spans="1:26" ht="15.75">
      <c r="A6" s="163" t="s">
        <v>5</v>
      </c>
      <c r="B6" s="25">
        <v>415</v>
      </c>
      <c r="C6" s="25">
        <v>2</v>
      </c>
      <c r="D6" s="26">
        <v>48</v>
      </c>
      <c r="E6" s="26">
        <f aca="true" t="shared" si="0" ref="E6:E27">C6+D6</f>
        <v>50</v>
      </c>
      <c r="F6" s="27">
        <f>E6/B6*100</f>
        <v>12.048192771084338</v>
      </c>
      <c r="G6" s="25">
        <v>0</v>
      </c>
      <c r="H6" s="25">
        <v>0</v>
      </c>
      <c r="I6" s="28">
        <v>0</v>
      </c>
      <c r="J6" s="26">
        <f aca="true" t="shared" si="1" ref="J6:J26">H6+I6</f>
        <v>0</v>
      </c>
      <c r="K6" s="29">
        <v>0</v>
      </c>
      <c r="L6" s="25">
        <v>0</v>
      </c>
      <c r="M6" s="25">
        <v>0</v>
      </c>
      <c r="N6" s="28"/>
      <c r="O6" s="26">
        <f aca="true" t="shared" si="2" ref="O6:O26">M6+N6</f>
        <v>0</v>
      </c>
      <c r="P6" s="29">
        <v>0</v>
      </c>
      <c r="Q6" s="30">
        <v>0</v>
      </c>
      <c r="R6" s="31">
        <v>0</v>
      </c>
      <c r="S6" s="28"/>
      <c r="T6" s="26">
        <f>R6+S6</f>
        <v>0</v>
      </c>
      <c r="U6" s="29">
        <v>0</v>
      </c>
      <c r="V6" s="30">
        <v>132</v>
      </c>
      <c r="W6" s="25">
        <v>0</v>
      </c>
      <c r="X6" s="32"/>
      <c r="Y6" s="33">
        <f aca="true" t="shared" si="3" ref="Y6:Y26">W6+X6</f>
        <v>0</v>
      </c>
      <c r="Z6" s="29">
        <f>Y6/V6*100</f>
        <v>0</v>
      </c>
    </row>
    <row r="7" spans="1:26" ht="15.75">
      <c r="A7" s="155" t="s">
        <v>32</v>
      </c>
      <c r="B7" s="25">
        <v>3000</v>
      </c>
      <c r="C7" s="25">
        <v>0</v>
      </c>
      <c r="D7" s="32">
        <v>1001</v>
      </c>
      <c r="E7" s="33">
        <f t="shared" si="0"/>
        <v>1001</v>
      </c>
      <c r="F7" s="29">
        <f aca="true" t="shared" si="4" ref="F7:F27">(E7*100)/B7</f>
        <v>33.36666666666667</v>
      </c>
      <c r="G7" s="25">
        <v>5000</v>
      </c>
      <c r="H7" s="25">
        <v>0</v>
      </c>
      <c r="I7" s="32">
        <v>65</v>
      </c>
      <c r="J7" s="26">
        <f t="shared" si="1"/>
        <v>65</v>
      </c>
      <c r="K7" s="29">
        <f aca="true" t="shared" si="5" ref="K7:K22">(J7*100)/G7</f>
        <v>1.3</v>
      </c>
      <c r="L7" s="25">
        <v>1500</v>
      </c>
      <c r="M7" s="25">
        <v>0</v>
      </c>
      <c r="N7" s="32"/>
      <c r="O7" s="26">
        <f t="shared" si="2"/>
        <v>0</v>
      </c>
      <c r="P7" s="29">
        <f aca="true" t="shared" si="6" ref="P7:P27">(O7*100)/L7</f>
        <v>0</v>
      </c>
      <c r="Q7" s="30">
        <v>4500</v>
      </c>
      <c r="R7" s="31">
        <v>0</v>
      </c>
      <c r="S7" s="32"/>
      <c r="T7" s="26">
        <f>R7+S7</f>
        <v>0</v>
      </c>
      <c r="U7" s="29">
        <v>0</v>
      </c>
      <c r="V7" s="30">
        <v>4500</v>
      </c>
      <c r="W7" s="25">
        <v>0</v>
      </c>
      <c r="X7" s="32"/>
      <c r="Y7" s="33">
        <f t="shared" si="3"/>
        <v>0</v>
      </c>
      <c r="Z7" s="29">
        <f aca="true" t="shared" si="7" ref="Z7:Z27">(Y7*100)/V7</f>
        <v>0</v>
      </c>
    </row>
    <row r="8" spans="1:26" ht="15.75">
      <c r="A8" s="155" t="s">
        <v>33</v>
      </c>
      <c r="B8" s="25">
        <v>1800</v>
      </c>
      <c r="C8" s="25">
        <v>260</v>
      </c>
      <c r="D8" s="32">
        <v>224</v>
      </c>
      <c r="E8" s="33">
        <f t="shared" si="0"/>
        <v>484</v>
      </c>
      <c r="F8" s="29">
        <f t="shared" si="4"/>
        <v>26.88888888888889</v>
      </c>
      <c r="G8" s="25">
        <v>8600</v>
      </c>
      <c r="H8" s="25">
        <v>2000</v>
      </c>
      <c r="I8" s="32">
        <v>4470</v>
      </c>
      <c r="J8" s="26">
        <f t="shared" si="1"/>
        <v>6470</v>
      </c>
      <c r="K8" s="29">
        <f t="shared" si="5"/>
        <v>75.23255813953489</v>
      </c>
      <c r="L8" s="25">
        <v>1700</v>
      </c>
      <c r="M8" s="25">
        <v>50</v>
      </c>
      <c r="N8" s="32"/>
      <c r="O8" s="26">
        <f t="shared" si="2"/>
        <v>50</v>
      </c>
      <c r="P8" s="29">
        <f t="shared" si="6"/>
        <v>2.9411764705882355</v>
      </c>
      <c r="Q8" s="30">
        <v>2800</v>
      </c>
      <c r="R8" s="31">
        <v>1050</v>
      </c>
      <c r="S8" s="32"/>
      <c r="T8" s="26">
        <f>R8+S8</f>
        <v>1050</v>
      </c>
      <c r="U8" s="29">
        <f>(T8*100)/Q8</f>
        <v>37.5</v>
      </c>
      <c r="V8" s="30">
        <v>3990</v>
      </c>
      <c r="W8" s="25">
        <v>800</v>
      </c>
      <c r="X8" s="32"/>
      <c r="Y8" s="33">
        <f t="shared" si="3"/>
        <v>800</v>
      </c>
      <c r="Z8" s="29">
        <f t="shared" si="7"/>
        <v>20.050125313283207</v>
      </c>
    </row>
    <row r="9" spans="1:26" ht="15.75">
      <c r="A9" s="155" t="s">
        <v>8</v>
      </c>
      <c r="B9" s="25">
        <v>1230</v>
      </c>
      <c r="C9" s="25">
        <v>0</v>
      </c>
      <c r="D9" s="32">
        <v>1244</v>
      </c>
      <c r="E9" s="33">
        <f t="shared" si="0"/>
        <v>1244</v>
      </c>
      <c r="F9" s="29">
        <f t="shared" si="4"/>
        <v>101.13821138211382</v>
      </c>
      <c r="G9" s="25">
        <v>157</v>
      </c>
      <c r="H9" s="25">
        <v>0</v>
      </c>
      <c r="I9" s="32">
        <v>200</v>
      </c>
      <c r="J9" s="26">
        <f t="shared" si="1"/>
        <v>200</v>
      </c>
      <c r="K9" s="29">
        <f t="shared" si="5"/>
        <v>127.38853503184713</v>
      </c>
      <c r="L9" s="25">
        <v>120</v>
      </c>
      <c r="M9" s="25">
        <v>0</v>
      </c>
      <c r="N9" s="32"/>
      <c r="O9" s="26">
        <f t="shared" si="2"/>
        <v>0</v>
      </c>
      <c r="P9" s="29">
        <f t="shared" si="6"/>
        <v>0</v>
      </c>
      <c r="Q9" s="30">
        <v>0</v>
      </c>
      <c r="R9" s="31">
        <v>0</v>
      </c>
      <c r="S9" s="32"/>
      <c r="T9" s="26">
        <f>R9+S9</f>
        <v>0</v>
      </c>
      <c r="U9" s="29">
        <v>0</v>
      </c>
      <c r="V9" s="30">
        <v>593</v>
      </c>
      <c r="W9" s="25">
        <v>0</v>
      </c>
      <c r="X9" s="32"/>
      <c r="Y9" s="33">
        <f t="shared" si="3"/>
        <v>0</v>
      </c>
      <c r="Z9" s="29">
        <f t="shared" si="7"/>
        <v>0</v>
      </c>
    </row>
    <row r="10" spans="1:26" ht="15.75">
      <c r="A10" s="155" t="s">
        <v>9</v>
      </c>
      <c r="B10" s="25">
        <v>3700</v>
      </c>
      <c r="C10" s="25">
        <v>0</v>
      </c>
      <c r="D10" s="32">
        <v>2000</v>
      </c>
      <c r="E10" s="33">
        <f t="shared" si="0"/>
        <v>2000</v>
      </c>
      <c r="F10" s="29">
        <f t="shared" si="4"/>
        <v>54.054054054054056</v>
      </c>
      <c r="G10" s="25">
        <v>0</v>
      </c>
      <c r="H10" s="25">
        <v>0</v>
      </c>
      <c r="I10" s="32">
        <v>0</v>
      </c>
      <c r="J10" s="26">
        <f t="shared" si="1"/>
        <v>0</v>
      </c>
      <c r="K10" s="29">
        <v>0</v>
      </c>
      <c r="L10" s="25">
        <v>1600</v>
      </c>
      <c r="M10" s="25">
        <v>0</v>
      </c>
      <c r="N10" s="32"/>
      <c r="O10" s="26">
        <f t="shared" si="2"/>
        <v>0</v>
      </c>
      <c r="P10" s="29">
        <f t="shared" si="6"/>
        <v>0</v>
      </c>
      <c r="Q10" s="30">
        <v>0</v>
      </c>
      <c r="R10" s="31">
        <v>0</v>
      </c>
      <c r="S10" s="32"/>
      <c r="T10" s="26">
        <v>0</v>
      </c>
      <c r="U10" s="29">
        <v>0</v>
      </c>
      <c r="V10" s="30">
        <v>1650</v>
      </c>
      <c r="W10" s="25">
        <v>200</v>
      </c>
      <c r="X10" s="32"/>
      <c r="Y10" s="33">
        <f t="shared" si="3"/>
        <v>200</v>
      </c>
      <c r="Z10" s="29">
        <f t="shared" si="7"/>
        <v>12.121212121212121</v>
      </c>
    </row>
    <row r="11" spans="1:26" ht="15.75">
      <c r="A11" s="155" t="s">
        <v>34</v>
      </c>
      <c r="B11" s="25">
        <v>1241</v>
      </c>
      <c r="C11" s="25">
        <v>0</v>
      </c>
      <c r="D11" s="32">
        <v>2900</v>
      </c>
      <c r="E11" s="33">
        <f t="shared" si="0"/>
        <v>2900</v>
      </c>
      <c r="F11" s="29">
        <f t="shared" si="4"/>
        <v>233.682514101531</v>
      </c>
      <c r="G11" s="25">
        <v>1896</v>
      </c>
      <c r="H11" s="25">
        <v>1100</v>
      </c>
      <c r="I11" s="32">
        <v>1300</v>
      </c>
      <c r="J11" s="26">
        <f t="shared" si="1"/>
        <v>2400</v>
      </c>
      <c r="K11" s="29">
        <f t="shared" si="5"/>
        <v>126.58227848101266</v>
      </c>
      <c r="L11" s="25">
        <v>1173</v>
      </c>
      <c r="M11" s="25">
        <v>350</v>
      </c>
      <c r="N11" s="32"/>
      <c r="O11" s="26">
        <f t="shared" si="2"/>
        <v>350</v>
      </c>
      <c r="P11" s="29">
        <f t="shared" si="6"/>
        <v>29.838022165387894</v>
      </c>
      <c r="Q11" s="30">
        <v>6554</v>
      </c>
      <c r="R11" s="31">
        <v>1100</v>
      </c>
      <c r="S11" s="32"/>
      <c r="T11" s="26">
        <f aca="true" t="shared" si="8" ref="T11:T26">R11+S11</f>
        <v>1100</v>
      </c>
      <c r="U11" s="29">
        <f>(T11*100)/Q11</f>
        <v>16.783643576441868</v>
      </c>
      <c r="V11" s="30">
        <v>1949</v>
      </c>
      <c r="W11" s="25">
        <v>405</v>
      </c>
      <c r="X11" s="32"/>
      <c r="Y11" s="33">
        <f t="shared" si="3"/>
        <v>405</v>
      </c>
      <c r="Z11" s="29">
        <f t="shared" si="7"/>
        <v>20.779887121600822</v>
      </c>
    </row>
    <row r="12" spans="1:26" ht="15.75">
      <c r="A12" s="155" t="s">
        <v>10</v>
      </c>
      <c r="B12" s="25">
        <v>990</v>
      </c>
      <c r="C12" s="25">
        <v>169</v>
      </c>
      <c r="D12" s="32">
        <v>1031</v>
      </c>
      <c r="E12" s="33">
        <f t="shared" si="0"/>
        <v>1200</v>
      </c>
      <c r="F12" s="29">
        <f t="shared" si="4"/>
        <v>121.21212121212122</v>
      </c>
      <c r="G12" s="25">
        <v>1850</v>
      </c>
      <c r="H12" s="25">
        <v>812</v>
      </c>
      <c r="I12" s="32">
        <v>0</v>
      </c>
      <c r="J12" s="26">
        <f t="shared" si="1"/>
        <v>812</v>
      </c>
      <c r="K12" s="29">
        <f t="shared" si="5"/>
        <v>43.891891891891895</v>
      </c>
      <c r="L12" s="25">
        <v>1180</v>
      </c>
      <c r="M12" s="25">
        <v>200</v>
      </c>
      <c r="N12" s="32"/>
      <c r="O12" s="26">
        <f t="shared" si="2"/>
        <v>200</v>
      </c>
      <c r="P12" s="29">
        <f t="shared" si="6"/>
        <v>16.949152542372882</v>
      </c>
      <c r="Q12" s="30">
        <v>1500</v>
      </c>
      <c r="R12" s="31">
        <v>760</v>
      </c>
      <c r="S12" s="32"/>
      <c r="T12" s="26">
        <f t="shared" si="8"/>
        <v>760</v>
      </c>
      <c r="U12" s="29">
        <f>(T12*100)/Q12</f>
        <v>50.666666666666664</v>
      </c>
      <c r="V12" s="30">
        <v>2400</v>
      </c>
      <c r="W12" s="25">
        <v>312</v>
      </c>
      <c r="X12" s="32"/>
      <c r="Y12" s="33">
        <f t="shared" si="3"/>
        <v>312</v>
      </c>
      <c r="Z12" s="29">
        <f t="shared" si="7"/>
        <v>13</v>
      </c>
    </row>
    <row r="13" spans="1:26" ht="15.75">
      <c r="A13" s="155" t="s">
        <v>11</v>
      </c>
      <c r="B13" s="25">
        <v>1190</v>
      </c>
      <c r="C13" s="25">
        <v>0</v>
      </c>
      <c r="D13" s="32">
        <v>1250</v>
      </c>
      <c r="E13" s="33">
        <f t="shared" si="0"/>
        <v>1250</v>
      </c>
      <c r="F13" s="29">
        <f t="shared" si="4"/>
        <v>105.04201680672269</v>
      </c>
      <c r="G13" s="25">
        <v>11700</v>
      </c>
      <c r="H13" s="25">
        <v>0</v>
      </c>
      <c r="I13" s="32">
        <v>1735</v>
      </c>
      <c r="J13" s="26">
        <f t="shared" si="1"/>
        <v>1735</v>
      </c>
      <c r="K13" s="29">
        <f t="shared" si="5"/>
        <v>14.82905982905983</v>
      </c>
      <c r="L13" s="25">
        <v>3258</v>
      </c>
      <c r="M13" s="25">
        <v>0</v>
      </c>
      <c r="N13" s="32"/>
      <c r="O13" s="26">
        <f t="shared" si="2"/>
        <v>0</v>
      </c>
      <c r="P13" s="29">
        <f t="shared" si="6"/>
        <v>0</v>
      </c>
      <c r="Q13" s="30">
        <v>29155</v>
      </c>
      <c r="R13" s="31">
        <v>0</v>
      </c>
      <c r="S13" s="32"/>
      <c r="T13" s="26">
        <f t="shared" si="8"/>
        <v>0</v>
      </c>
      <c r="U13" s="29">
        <f>(T13*100)/Q13</f>
        <v>0</v>
      </c>
      <c r="V13" s="30">
        <v>18350</v>
      </c>
      <c r="W13" s="25">
        <v>0</v>
      </c>
      <c r="X13" s="32"/>
      <c r="Y13" s="33">
        <f t="shared" si="3"/>
        <v>0</v>
      </c>
      <c r="Z13" s="29">
        <f t="shared" si="7"/>
        <v>0</v>
      </c>
    </row>
    <row r="14" spans="1:26" ht="15.75">
      <c r="A14" s="155" t="s">
        <v>12</v>
      </c>
      <c r="B14" s="25">
        <v>1115</v>
      </c>
      <c r="C14" s="25">
        <v>0</v>
      </c>
      <c r="D14" s="32">
        <v>769</v>
      </c>
      <c r="E14" s="33">
        <f t="shared" si="0"/>
        <v>769</v>
      </c>
      <c r="F14" s="29">
        <f t="shared" si="4"/>
        <v>68.96860986547085</v>
      </c>
      <c r="G14" s="25">
        <v>0</v>
      </c>
      <c r="H14" s="25">
        <v>0</v>
      </c>
      <c r="I14" s="32">
        <v>0</v>
      </c>
      <c r="J14" s="26">
        <f t="shared" si="1"/>
        <v>0</v>
      </c>
      <c r="K14" s="29">
        <v>0</v>
      </c>
      <c r="L14" s="25">
        <v>1070</v>
      </c>
      <c r="M14" s="25">
        <v>0</v>
      </c>
      <c r="N14" s="32"/>
      <c r="O14" s="26">
        <f t="shared" si="2"/>
        <v>0</v>
      </c>
      <c r="P14" s="29">
        <f t="shared" si="6"/>
        <v>0</v>
      </c>
      <c r="Q14" s="30">
        <v>0</v>
      </c>
      <c r="R14" s="31">
        <v>0</v>
      </c>
      <c r="S14" s="32"/>
      <c r="T14" s="26">
        <f t="shared" si="8"/>
        <v>0</v>
      </c>
      <c r="U14" s="29">
        <v>0</v>
      </c>
      <c r="V14" s="30">
        <v>1337</v>
      </c>
      <c r="W14" s="25">
        <v>832</v>
      </c>
      <c r="X14" s="32"/>
      <c r="Y14" s="33">
        <f t="shared" si="3"/>
        <v>832</v>
      </c>
      <c r="Z14" s="29">
        <f t="shared" si="7"/>
        <v>62.228870605833954</v>
      </c>
    </row>
    <row r="15" spans="1:26" ht="15.75">
      <c r="A15" s="155" t="s">
        <v>13</v>
      </c>
      <c r="B15" s="25">
        <v>818</v>
      </c>
      <c r="C15" s="25">
        <v>0</v>
      </c>
      <c r="D15" s="32">
        <v>250</v>
      </c>
      <c r="E15" s="33">
        <f t="shared" si="0"/>
        <v>250</v>
      </c>
      <c r="F15" s="29">
        <f t="shared" si="4"/>
        <v>30.56234718826406</v>
      </c>
      <c r="G15" s="25">
        <v>2028</v>
      </c>
      <c r="H15" s="25">
        <v>1500</v>
      </c>
      <c r="I15" s="32">
        <v>0</v>
      </c>
      <c r="J15" s="26">
        <f t="shared" si="1"/>
        <v>1500</v>
      </c>
      <c r="K15" s="29">
        <f t="shared" si="5"/>
        <v>73.96449704142012</v>
      </c>
      <c r="L15" s="25">
        <v>1227</v>
      </c>
      <c r="M15" s="25">
        <v>0</v>
      </c>
      <c r="N15" s="32"/>
      <c r="O15" s="26">
        <f t="shared" si="2"/>
        <v>0</v>
      </c>
      <c r="P15" s="29">
        <f t="shared" si="6"/>
        <v>0</v>
      </c>
      <c r="Q15" s="30">
        <v>2437</v>
      </c>
      <c r="R15" s="31">
        <v>100</v>
      </c>
      <c r="S15" s="32"/>
      <c r="T15" s="26">
        <f t="shared" si="8"/>
        <v>100</v>
      </c>
      <c r="U15" s="29">
        <f aca="true" t="shared" si="9" ref="U15:U22">(T15*100)/Q15</f>
        <v>4.1034058268362745</v>
      </c>
      <c r="V15" s="30">
        <v>1031</v>
      </c>
      <c r="W15" s="25">
        <v>50</v>
      </c>
      <c r="X15" s="32"/>
      <c r="Y15" s="33">
        <f t="shared" si="3"/>
        <v>50</v>
      </c>
      <c r="Z15" s="29">
        <f t="shared" si="7"/>
        <v>4.849660523763337</v>
      </c>
    </row>
    <row r="16" spans="1:26" ht="15.75">
      <c r="A16" s="155" t="s">
        <v>14</v>
      </c>
      <c r="B16" s="25">
        <v>1080</v>
      </c>
      <c r="C16" s="25">
        <v>140</v>
      </c>
      <c r="D16" s="32">
        <v>1280</v>
      </c>
      <c r="E16" s="33">
        <f t="shared" si="0"/>
        <v>1420</v>
      </c>
      <c r="F16" s="29">
        <f t="shared" si="4"/>
        <v>131.4814814814815</v>
      </c>
      <c r="G16" s="25">
        <v>10800</v>
      </c>
      <c r="H16" s="25">
        <v>8300</v>
      </c>
      <c r="I16" s="32">
        <v>6100</v>
      </c>
      <c r="J16" s="26">
        <f t="shared" si="1"/>
        <v>14400</v>
      </c>
      <c r="K16" s="29">
        <f t="shared" si="5"/>
        <v>133.33333333333334</v>
      </c>
      <c r="L16" s="25">
        <v>2310</v>
      </c>
      <c r="M16" s="25">
        <v>520</v>
      </c>
      <c r="N16" s="32"/>
      <c r="O16" s="26">
        <f t="shared" si="2"/>
        <v>520</v>
      </c>
      <c r="P16" s="29">
        <f t="shared" si="6"/>
        <v>22.51082251082251</v>
      </c>
      <c r="Q16" s="30">
        <v>12800</v>
      </c>
      <c r="R16" s="31">
        <v>7800</v>
      </c>
      <c r="S16" s="32"/>
      <c r="T16" s="26">
        <f t="shared" si="8"/>
        <v>7800</v>
      </c>
      <c r="U16" s="29">
        <f t="shared" si="9"/>
        <v>60.9375</v>
      </c>
      <c r="V16" s="30">
        <v>3565</v>
      </c>
      <c r="W16" s="25">
        <v>1110</v>
      </c>
      <c r="X16" s="32"/>
      <c r="Y16" s="33">
        <f t="shared" si="3"/>
        <v>1110</v>
      </c>
      <c r="Z16" s="29">
        <f t="shared" si="7"/>
        <v>31.136044880785413</v>
      </c>
    </row>
    <row r="17" spans="1:26" ht="15.75">
      <c r="A17" s="155" t="s">
        <v>15</v>
      </c>
      <c r="B17" s="25">
        <v>1700</v>
      </c>
      <c r="C17" s="25">
        <v>0</v>
      </c>
      <c r="D17" s="32">
        <v>1110</v>
      </c>
      <c r="E17" s="33">
        <f t="shared" si="0"/>
        <v>1110</v>
      </c>
      <c r="F17" s="29">
        <f t="shared" si="4"/>
        <v>65.29411764705883</v>
      </c>
      <c r="G17" s="25">
        <v>1200</v>
      </c>
      <c r="H17" s="25">
        <v>0</v>
      </c>
      <c r="I17" s="32">
        <v>0</v>
      </c>
      <c r="J17" s="26">
        <f t="shared" si="1"/>
        <v>0</v>
      </c>
      <c r="K17" s="29">
        <f t="shared" si="5"/>
        <v>0</v>
      </c>
      <c r="L17" s="25">
        <v>1052</v>
      </c>
      <c r="M17" s="25">
        <v>0</v>
      </c>
      <c r="N17" s="32"/>
      <c r="O17" s="26">
        <f t="shared" si="2"/>
        <v>0</v>
      </c>
      <c r="P17" s="29">
        <f t="shared" si="6"/>
        <v>0</v>
      </c>
      <c r="Q17" s="30">
        <v>905</v>
      </c>
      <c r="R17" s="31">
        <v>0</v>
      </c>
      <c r="S17" s="32"/>
      <c r="T17" s="26">
        <f t="shared" si="8"/>
        <v>0</v>
      </c>
      <c r="U17" s="29">
        <f t="shared" si="9"/>
        <v>0</v>
      </c>
      <c r="V17" s="30">
        <v>1472</v>
      </c>
      <c r="W17" s="25">
        <v>142</v>
      </c>
      <c r="X17" s="32"/>
      <c r="Y17" s="33">
        <f t="shared" si="3"/>
        <v>142</v>
      </c>
      <c r="Z17" s="29">
        <f t="shared" si="7"/>
        <v>9.646739130434783</v>
      </c>
    </row>
    <row r="18" spans="1:26" ht="15.75">
      <c r="A18" s="155" t="s">
        <v>35</v>
      </c>
      <c r="B18" s="25">
        <v>2730</v>
      </c>
      <c r="C18" s="25">
        <v>482</v>
      </c>
      <c r="D18" s="32">
        <v>2176</v>
      </c>
      <c r="E18" s="33">
        <f t="shared" si="0"/>
        <v>2658</v>
      </c>
      <c r="F18" s="29">
        <f t="shared" si="4"/>
        <v>97.36263736263736</v>
      </c>
      <c r="G18" s="25">
        <v>4000</v>
      </c>
      <c r="H18" s="25">
        <v>0</v>
      </c>
      <c r="I18" s="32">
        <v>1724</v>
      </c>
      <c r="J18" s="26">
        <f t="shared" si="1"/>
        <v>1724</v>
      </c>
      <c r="K18" s="29">
        <f t="shared" si="5"/>
        <v>43.1</v>
      </c>
      <c r="L18" s="25">
        <v>3330</v>
      </c>
      <c r="M18" s="25">
        <v>475</v>
      </c>
      <c r="N18" s="32"/>
      <c r="O18" s="26">
        <f t="shared" si="2"/>
        <v>475</v>
      </c>
      <c r="P18" s="29">
        <f t="shared" si="6"/>
        <v>14.264264264264265</v>
      </c>
      <c r="Q18" s="30">
        <v>7700</v>
      </c>
      <c r="R18" s="31">
        <v>0</v>
      </c>
      <c r="S18" s="32"/>
      <c r="T18" s="26">
        <f t="shared" si="8"/>
        <v>0</v>
      </c>
      <c r="U18" s="29">
        <f t="shared" si="9"/>
        <v>0</v>
      </c>
      <c r="V18" s="30">
        <v>3510</v>
      </c>
      <c r="W18" s="25">
        <v>560</v>
      </c>
      <c r="X18" s="32"/>
      <c r="Y18" s="33">
        <f t="shared" si="3"/>
        <v>560</v>
      </c>
      <c r="Z18" s="29">
        <f t="shared" si="7"/>
        <v>15.954415954415955</v>
      </c>
    </row>
    <row r="19" spans="1:26" ht="15.75">
      <c r="A19" s="155" t="s">
        <v>17</v>
      </c>
      <c r="B19" s="25">
        <v>1605</v>
      </c>
      <c r="C19" s="25">
        <v>141</v>
      </c>
      <c r="D19" s="32">
        <v>1372</v>
      </c>
      <c r="E19" s="33">
        <f t="shared" si="0"/>
        <v>1513</v>
      </c>
      <c r="F19" s="29">
        <f t="shared" si="4"/>
        <v>94.26791277258567</v>
      </c>
      <c r="G19" s="25">
        <v>7120</v>
      </c>
      <c r="H19" s="25">
        <v>360</v>
      </c>
      <c r="I19" s="32">
        <v>5245</v>
      </c>
      <c r="J19" s="26">
        <f t="shared" si="1"/>
        <v>5605</v>
      </c>
      <c r="K19" s="29">
        <f t="shared" si="5"/>
        <v>78.72191011235955</v>
      </c>
      <c r="L19" s="25">
        <v>1580</v>
      </c>
      <c r="M19" s="25">
        <v>1056</v>
      </c>
      <c r="N19" s="32"/>
      <c r="O19" s="26">
        <f t="shared" si="2"/>
        <v>1056</v>
      </c>
      <c r="P19" s="29">
        <f t="shared" si="6"/>
        <v>66.83544303797468</v>
      </c>
      <c r="Q19" s="30">
        <v>6590</v>
      </c>
      <c r="R19" s="31">
        <v>0</v>
      </c>
      <c r="S19" s="32"/>
      <c r="T19" s="26">
        <f t="shared" si="8"/>
        <v>0</v>
      </c>
      <c r="U19" s="29">
        <f t="shared" si="9"/>
        <v>0</v>
      </c>
      <c r="V19" s="30">
        <v>2565</v>
      </c>
      <c r="W19" s="25">
        <v>208</v>
      </c>
      <c r="X19" s="32"/>
      <c r="Y19" s="33">
        <f t="shared" si="3"/>
        <v>208</v>
      </c>
      <c r="Z19" s="29">
        <f t="shared" si="7"/>
        <v>8.10916179337232</v>
      </c>
    </row>
    <row r="20" spans="1:26" ht="15.75">
      <c r="A20" s="155" t="s">
        <v>18</v>
      </c>
      <c r="B20" s="25">
        <v>1705</v>
      </c>
      <c r="C20" s="25">
        <v>204</v>
      </c>
      <c r="D20" s="32">
        <v>1893</v>
      </c>
      <c r="E20" s="33">
        <f t="shared" si="0"/>
        <v>2097</v>
      </c>
      <c r="F20" s="29">
        <f t="shared" si="4"/>
        <v>122.99120234604105</v>
      </c>
      <c r="G20" s="25">
        <v>4656</v>
      </c>
      <c r="H20" s="25">
        <v>614</v>
      </c>
      <c r="I20" s="32">
        <v>2296</v>
      </c>
      <c r="J20" s="26">
        <f t="shared" si="1"/>
        <v>2910</v>
      </c>
      <c r="K20" s="29">
        <f t="shared" si="5"/>
        <v>62.5</v>
      </c>
      <c r="L20" s="25">
        <v>2991</v>
      </c>
      <c r="M20" s="25">
        <v>376</v>
      </c>
      <c r="N20" s="32"/>
      <c r="O20" s="26">
        <f t="shared" si="2"/>
        <v>376</v>
      </c>
      <c r="P20" s="29">
        <f t="shared" si="6"/>
        <v>12.571046472751588</v>
      </c>
      <c r="Q20" s="30">
        <v>4400</v>
      </c>
      <c r="R20" s="31">
        <v>150</v>
      </c>
      <c r="S20" s="32"/>
      <c r="T20" s="26">
        <f t="shared" si="8"/>
        <v>150</v>
      </c>
      <c r="U20" s="29">
        <f t="shared" si="9"/>
        <v>3.409090909090909</v>
      </c>
      <c r="V20" s="30">
        <v>2664</v>
      </c>
      <c r="W20" s="25">
        <v>155</v>
      </c>
      <c r="X20" s="32"/>
      <c r="Y20" s="33">
        <f t="shared" si="3"/>
        <v>155</v>
      </c>
      <c r="Z20" s="29">
        <f t="shared" si="7"/>
        <v>5.818318318318318</v>
      </c>
    </row>
    <row r="21" spans="1:26" ht="15.75">
      <c r="A21" s="155" t="s">
        <v>36</v>
      </c>
      <c r="B21" s="2">
        <v>3013</v>
      </c>
      <c r="C21" s="25">
        <v>11</v>
      </c>
      <c r="D21" s="32">
        <v>3465</v>
      </c>
      <c r="E21" s="33">
        <f t="shared" si="0"/>
        <v>3476</v>
      </c>
      <c r="F21" s="29">
        <f t="shared" si="4"/>
        <v>115.3667441088616</v>
      </c>
      <c r="G21" s="25">
        <v>5700</v>
      </c>
      <c r="H21" s="25">
        <v>2536</v>
      </c>
      <c r="I21" s="32">
        <v>5019</v>
      </c>
      <c r="J21" s="26">
        <f t="shared" si="1"/>
        <v>7555</v>
      </c>
      <c r="K21" s="29">
        <f t="shared" si="5"/>
        <v>132.5438596491228</v>
      </c>
      <c r="L21" s="25">
        <v>2026</v>
      </c>
      <c r="M21" s="25">
        <v>163</v>
      </c>
      <c r="N21" s="32"/>
      <c r="O21" s="26">
        <f t="shared" si="2"/>
        <v>163</v>
      </c>
      <c r="P21" s="29">
        <f t="shared" si="6"/>
        <v>8.045409674234946</v>
      </c>
      <c r="Q21" s="30">
        <v>6460</v>
      </c>
      <c r="R21" s="31">
        <v>1732</v>
      </c>
      <c r="S21" s="32"/>
      <c r="T21" s="26">
        <f t="shared" si="8"/>
        <v>1732</v>
      </c>
      <c r="U21" s="29">
        <f t="shared" si="9"/>
        <v>26.811145510835914</v>
      </c>
      <c r="V21" s="30">
        <v>2200</v>
      </c>
      <c r="W21" s="25">
        <v>56</v>
      </c>
      <c r="X21" s="32"/>
      <c r="Y21" s="33">
        <f t="shared" si="3"/>
        <v>56</v>
      </c>
      <c r="Z21" s="29">
        <f t="shared" si="7"/>
        <v>2.5454545454545454</v>
      </c>
    </row>
    <row r="22" spans="1:26" ht="15.75">
      <c r="A22" s="155" t="s">
        <v>37</v>
      </c>
      <c r="B22" s="25">
        <v>1257</v>
      </c>
      <c r="C22" s="25">
        <v>283</v>
      </c>
      <c r="D22" s="32">
        <v>538</v>
      </c>
      <c r="E22" s="33">
        <f t="shared" si="0"/>
        <v>821</v>
      </c>
      <c r="F22" s="29">
        <f t="shared" si="4"/>
        <v>65.31424025457439</v>
      </c>
      <c r="G22" s="25">
        <v>10757</v>
      </c>
      <c r="H22" s="25">
        <v>6478</v>
      </c>
      <c r="I22" s="32">
        <v>4044</v>
      </c>
      <c r="J22" s="26">
        <f t="shared" si="1"/>
        <v>10522</v>
      </c>
      <c r="K22" s="29">
        <f t="shared" si="5"/>
        <v>97.81537603421029</v>
      </c>
      <c r="L22" s="25">
        <v>746</v>
      </c>
      <c r="M22" s="25">
        <v>54</v>
      </c>
      <c r="N22" s="32"/>
      <c r="O22" s="26">
        <f t="shared" si="2"/>
        <v>54</v>
      </c>
      <c r="P22" s="29">
        <f t="shared" si="6"/>
        <v>7.238605898123325</v>
      </c>
      <c r="Q22" s="30">
        <v>14437</v>
      </c>
      <c r="R22" s="31">
        <v>4685</v>
      </c>
      <c r="S22" s="32"/>
      <c r="T22" s="26">
        <f t="shared" si="8"/>
        <v>4685</v>
      </c>
      <c r="U22" s="29">
        <f t="shared" si="9"/>
        <v>32.45134030615779</v>
      </c>
      <c r="V22" s="30">
        <v>2567</v>
      </c>
      <c r="W22" s="25">
        <v>313</v>
      </c>
      <c r="X22" s="32"/>
      <c r="Y22" s="33">
        <f t="shared" si="3"/>
        <v>313</v>
      </c>
      <c r="Z22" s="29">
        <f t="shared" si="7"/>
        <v>12.193221659524736</v>
      </c>
    </row>
    <row r="23" spans="1:26" ht="15.75">
      <c r="A23" s="155" t="s">
        <v>20</v>
      </c>
      <c r="B23" s="25">
        <v>2340</v>
      </c>
      <c r="C23" s="25">
        <v>0</v>
      </c>
      <c r="D23" s="32">
        <v>1985</v>
      </c>
      <c r="E23" s="33">
        <f t="shared" si="0"/>
        <v>1985</v>
      </c>
      <c r="F23" s="29">
        <f t="shared" si="4"/>
        <v>84.82905982905983</v>
      </c>
      <c r="G23" s="25">
        <v>0</v>
      </c>
      <c r="H23" s="25">
        <v>0</v>
      </c>
      <c r="I23" s="32">
        <v>0</v>
      </c>
      <c r="J23" s="26">
        <f t="shared" si="1"/>
        <v>0</v>
      </c>
      <c r="K23" s="29">
        <v>0</v>
      </c>
      <c r="L23" s="25">
        <v>1700</v>
      </c>
      <c r="M23" s="25">
        <v>0</v>
      </c>
      <c r="N23" s="32"/>
      <c r="O23" s="26">
        <f t="shared" si="2"/>
        <v>0</v>
      </c>
      <c r="P23" s="29">
        <f t="shared" si="6"/>
        <v>0</v>
      </c>
      <c r="Q23" s="30">
        <v>0</v>
      </c>
      <c r="R23" s="31">
        <v>0</v>
      </c>
      <c r="S23" s="32"/>
      <c r="T23" s="26">
        <f t="shared" si="8"/>
        <v>0</v>
      </c>
      <c r="U23" s="29">
        <v>0</v>
      </c>
      <c r="V23" s="30">
        <v>1872</v>
      </c>
      <c r="W23" s="25">
        <v>150</v>
      </c>
      <c r="X23" s="32"/>
      <c r="Y23" s="33">
        <f t="shared" si="3"/>
        <v>150</v>
      </c>
      <c r="Z23" s="29">
        <f t="shared" si="7"/>
        <v>8.012820512820513</v>
      </c>
    </row>
    <row r="24" spans="1:26" ht="15.75">
      <c r="A24" s="155" t="s">
        <v>21</v>
      </c>
      <c r="B24" s="25">
        <v>2000</v>
      </c>
      <c r="C24" s="25">
        <v>0</v>
      </c>
      <c r="D24" s="32">
        <v>1919</v>
      </c>
      <c r="E24" s="33">
        <f t="shared" si="0"/>
        <v>1919</v>
      </c>
      <c r="F24" s="29">
        <f t="shared" si="4"/>
        <v>95.95</v>
      </c>
      <c r="G24" s="25">
        <v>4000</v>
      </c>
      <c r="H24" s="25">
        <v>555</v>
      </c>
      <c r="I24" s="32">
        <v>2509</v>
      </c>
      <c r="J24" s="26">
        <f t="shared" si="1"/>
        <v>3064</v>
      </c>
      <c r="K24" s="29">
        <f>(J24*100)/G24</f>
        <v>76.6</v>
      </c>
      <c r="L24" s="25">
        <v>500</v>
      </c>
      <c r="M24" s="25">
        <v>200</v>
      </c>
      <c r="N24" s="32"/>
      <c r="O24" s="26">
        <f t="shared" si="2"/>
        <v>200</v>
      </c>
      <c r="P24" s="29">
        <f t="shared" si="6"/>
        <v>40</v>
      </c>
      <c r="Q24" s="30">
        <v>10000</v>
      </c>
      <c r="R24" s="31">
        <v>5000</v>
      </c>
      <c r="S24" s="32"/>
      <c r="T24" s="26">
        <f t="shared" si="8"/>
        <v>5000</v>
      </c>
      <c r="U24" s="29">
        <f>(T24*100)/Q24</f>
        <v>50</v>
      </c>
      <c r="V24" s="30">
        <v>41300</v>
      </c>
      <c r="W24" s="25">
        <v>0</v>
      </c>
      <c r="X24" s="32"/>
      <c r="Y24" s="33">
        <f t="shared" si="3"/>
        <v>0</v>
      </c>
      <c r="Z24" s="29">
        <f t="shared" si="7"/>
        <v>0</v>
      </c>
    </row>
    <row r="25" spans="1:26" ht="15.75">
      <c r="A25" s="155" t="s">
        <v>38</v>
      </c>
      <c r="B25" s="133">
        <v>1257</v>
      </c>
      <c r="C25" s="133">
        <v>283</v>
      </c>
      <c r="D25" s="134">
        <v>1315</v>
      </c>
      <c r="E25" s="135">
        <f t="shared" si="0"/>
        <v>1598</v>
      </c>
      <c r="F25" s="136">
        <f t="shared" si="4"/>
        <v>127.12808273667463</v>
      </c>
      <c r="G25" s="133">
        <v>1784</v>
      </c>
      <c r="H25" s="133">
        <v>0</v>
      </c>
      <c r="I25" s="134">
        <v>0</v>
      </c>
      <c r="J25" s="137">
        <f t="shared" si="1"/>
        <v>0</v>
      </c>
      <c r="K25" s="136">
        <f>(J25*100)/G25</f>
        <v>0</v>
      </c>
      <c r="L25" s="133">
        <v>1682</v>
      </c>
      <c r="M25" s="133">
        <v>0</v>
      </c>
      <c r="N25" s="134"/>
      <c r="O25" s="137">
        <f t="shared" si="2"/>
        <v>0</v>
      </c>
      <c r="P25" s="136">
        <f t="shared" si="6"/>
        <v>0</v>
      </c>
      <c r="Q25" s="138">
        <v>0</v>
      </c>
      <c r="R25" s="139">
        <v>0</v>
      </c>
      <c r="S25" s="134"/>
      <c r="T25" s="137">
        <f t="shared" si="8"/>
        <v>0</v>
      </c>
      <c r="U25" s="136" t="e">
        <f>(T25*100)/Q25</f>
        <v>#DIV/0!</v>
      </c>
      <c r="V25" s="138">
        <v>2567</v>
      </c>
      <c r="W25" s="133">
        <v>313</v>
      </c>
      <c r="X25" s="134"/>
      <c r="Y25" s="135">
        <f t="shared" si="3"/>
        <v>313</v>
      </c>
      <c r="Z25" s="136">
        <f t="shared" si="7"/>
        <v>12.193221659524736</v>
      </c>
    </row>
    <row r="26" spans="1:26" ht="15.75">
      <c r="A26" s="164" t="s">
        <v>23</v>
      </c>
      <c r="B26" s="25">
        <v>6845</v>
      </c>
      <c r="C26" s="25">
        <v>1472</v>
      </c>
      <c r="D26" s="34">
        <v>1167</v>
      </c>
      <c r="E26" s="35">
        <f t="shared" si="0"/>
        <v>2639</v>
      </c>
      <c r="F26" s="36">
        <f t="shared" si="4"/>
        <v>38.55368882395909</v>
      </c>
      <c r="G26" s="25">
        <v>15436</v>
      </c>
      <c r="H26" s="25">
        <v>11617</v>
      </c>
      <c r="I26" s="34">
        <v>12880</v>
      </c>
      <c r="J26" s="26">
        <f t="shared" si="1"/>
        <v>24497</v>
      </c>
      <c r="K26" s="36">
        <f>(J26*100)/G26</f>
        <v>158.70044052863437</v>
      </c>
      <c r="L26" s="25">
        <v>6845</v>
      </c>
      <c r="M26" s="25">
        <v>2294</v>
      </c>
      <c r="N26" s="34"/>
      <c r="O26" s="26">
        <f t="shared" si="2"/>
        <v>2294</v>
      </c>
      <c r="P26" s="36">
        <f t="shared" si="6"/>
        <v>33.513513513513516</v>
      </c>
      <c r="Q26" s="30">
        <v>43447</v>
      </c>
      <c r="R26" s="31">
        <v>9406</v>
      </c>
      <c r="S26" s="37"/>
      <c r="T26" s="26">
        <f t="shared" si="8"/>
        <v>9406</v>
      </c>
      <c r="U26" s="36">
        <f>(T26*100)/Q26</f>
        <v>21.649365894077842</v>
      </c>
      <c r="V26" s="30">
        <v>19300</v>
      </c>
      <c r="W26" s="25">
        <v>3178</v>
      </c>
      <c r="X26" s="32"/>
      <c r="Y26" s="33">
        <f t="shared" si="3"/>
        <v>3178</v>
      </c>
      <c r="Z26" s="29">
        <f t="shared" si="7"/>
        <v>16.466321243523318</v>
      </c>
    </row>
    <row r="27" spans="1:26" ht="15.75">
      <c r="A27" s="142" t="s">
        <v>49</v>
      </c>
      <c r="B27" s="38">
        <f>SUM(B6:B26)</f>
        <v>41031</v>
      </c>
      <c r="C27" s="39">
        <f>SUM(C6:C26)</f>
        <v>3447</v>
      </c>
      <c r="D27" s="39">
        <f>SUM(D6:D26)</f>
        <v>28937</v>
      </c>
      <c r="E27" s="39">
        <f t="shared" si="0"/>
        <v>32384</v>
      </c>
      <c r="F27" s="40">
        <f t="shared" si="4"/>
        <v>78.92569033170042</v>
      </c>
      <c r="G27" s="38">
        <f>SUM(G6:G26)</f>
        <v>96684</v>
      </c>
      <c r="H27" s="39">
        <f>SUM(H6:H26)</f>
        <v>35872</v>
      </c>
      <c r="I27" s="39">
        <f>SUM(I6:I26)</f>
        <v>47587</v>
      </c>
      <c r="J27" s="39">
        <f>SUM(H27,I27)</f>
        <v>83459</v>
      </c>
      <c r="K27" s="40">
        <f>(J27*100)/G27</f>
        <v>86.32141822845558</v>
      </c>
      <c r="L27" s="38">
        <f>SUM(L6:L26)</f>
        <v>37590</v>
      </c>
      <c r="M27" s="39">
        <f>SUM(M6:M26)</f>
        <v>5738</v>
      </c>
      <c r="N27" s="39">
        <f>SUM(N6:N26)</f>
        <v>0</v>
      </c>
      <c r="O27" s="39">
        <f>N27+M27</f>
        <v>5738</v>
      </c>
      <c r="P27" s="40">
        <f t="shared" si="6"/>
        <v>15.264698057994147</v>
      </c>
      <c r="Q27" s="38">
        <f>SUM(Q6:Q26)</f>
        <v>153685</v>
      </c>
      <c r="R27" s="39">
        <f>SUM(R6:R26)</f>
        <v>31783</v>
      </c>
      <c r="S27" s="39">
        <f>SUM(S6:S26)</f>
        <v>0</v>
      </c>
      <c r="T27" s="39">
        <f>S27+R27</f>
        <v>31783</v>
      </c>
      <c r="U27" s="40">
        <f>(T27*100)/Q27</f>
        <v>20.680612942056804</v>
      </c>
      <c r="V27" s="38">
        <f>SUM(V6:V26)</f>
        <v>119514</v>
      </c>
      <c r="W27" s="39">
        <f>SUM(W6:W26)</f>
        <v>8784</v>
      </c>
      <c r="X27" s="39">
        <f>SUM(X6:X26)</f>
        <v>0</v>
      </c>
      <c r="Y27" s="39">
        <f>X27+W27</f>
        <v>8784</v>
      </c>
      <c r="Z27" s="40">
        <f t="shared" si="7"/>
        <v>7.349766554545911</v>
      </c>
    </row>
    <row r="28" spans="1:26" ht="15.75">
      <c r="A28" s="143" t="s">
        <v>70</v>
      </c>
      <c r="B28" s="41">
        <v>43252</v>
      </c>
      <c r="C28" s="42">
        <v>4686.4</v>
      </c>
      <c r="D28" s="42">
        <v>23791</v>
      </c>
      <c r="E28" s="42">
        <v>28477.4</v>
      </c>
      <c r="F28" s="43">
        <v>65.8406547674096</v>
      </c>
      <c r="G28" s="41">
        <v>97751</v>
      </c>
      <c r="H28" s="42">
        <v>31921.3</v>
      </c>
      <c r="I28" s="42">
        <v>44296</v>
      </c>
      <c r="J28" s="42">
        <v>76217.3</v>
      </c>
      <c r="K28" s="43">
        <v>77.97086474818671</v>
      </c>
      <c r="L28" s="41"/>
      <c r="M28" s="42"/>
      <c r="N28" s="44"/>
      <c r="O28" s="42"/>
      <c r="P28" s="43"/>
      <c r="Q28" s="45"/>
      <c r="R28" s="42"/>
      <c r="S28" s="44"/>
      <c r="T28" s="42"/>
      <c r="U28" s="46"/>
      <c r="V28" s="41"/>
      <c r="W28" s="42"/>
      <c r="X28" s="44"/>
      <c r="Y28" s="42"/>
      <c r="Z28" s="46"/>
    </row>
  </sheetData>
  <sheetProtection selectLockedCells="1" selectUnlockedCells="1"/>
  <mergeCells count="10">
    <mergeCell ref="Q4:U4"/>
    <mergeCell ref="V4:Z4"/>
    <mergeCell ref="A4:A5"/>
    <mergeCell ref="B4:F4"/>
    <mergeCell ref="G4:K4"/>
    <mergeCell ref="L4:P4"/>
    <mergeCell ref="J3:K3"/>
    <mergeCell ref="O3:P3"/>
    <mergeCell ref="F3:G3"/>
    <mergeCell ref="B2:I2"/>
  </mergeCells>
  <printOptions horizontalCentered="1"/>
  <pageMargins left="0.7480314960629921" right="0.7480314960629921" top="0.3937007874015748" bottom="0.3937007874015748" header="0.5118110236220472" footer="0.5118110236220472"/>
  <pageSetup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L25" sqref="L25"/>
    </sheetView>
  </sheetViews>
  <sheetFormatPr defaultColWidth="9.00390625" defaultRowHeight="12.75"/>
  <cols>
    <col min="1" max="1" width="19.25390625" style="47" customWidth="1"/>
    <col min="2" max="2" width="8.875" style="47" customWidth="1"/>
    <col min="3" max="3" width="7.375" style="47" customWidth="1"/>
    <col min="4" max="4" width="8.625" style="47" customWidth="1"/>
    <col min="5" max="5" width="9.25390625" style="47" customWidth="1"/>
    <col min="6" max="6" width="9.375" style="47" customWidth="1"/>
    <col min="7" max="7" width="6.75390625" style="47" customWidth="1"/>
    <col min="8" max="8" width="6.875" style="47" customWidth="1"/>
    <col min="9" max="9" width="6.625" style="47" customWidth="1"/>
    <col min="10" max="10" width="6.75390625" style="47" customWidth="1"/>
    <col min="11" max="11" width="7.375" style="47" customWidth="1"/>
    <col min="12" max="12" width="8.125" style="47" customWidth="1"/>
    <col min="13" max="13" width="8.25390625" style="47" customWidth="1"/>
    <col min="14" max="14" width="8.625" style="47" customWidth="1"/>
    <col min="15" max="15" width="7.00390625" style="47" customWidth="1"/>
    <col min="16" max="16" width="7.25390625" style="47" customWidth="1"/>
    <col min="17" max="16384" width="8.875" style="47" customWidth="1"/>
  </cols>
  <sheetData>
    <row r="1" spans="1:16" ht="15.75" customHeight="1">
      <c r="A1" s="48"/>
      <c r="B1" s="186" t="s">
        <v>50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>
        <v>43651</v>
      </c>
      <c r="P1" s="187"/>
    </row>
    <row r="2" spans="1:16" ht="15.75">
      <c r="A2" s="48" t="s">
        <v>51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49"/>
      <c r="P2" s="49"/>
    </row>
    <row r="3" spans="1:16" ht="15.75" customHeight="1">
      <c r="A3" s="188" t="s">
        <v>52</v>
      </c>
      <c r="B3" s="189" t="s">
        <v>53</v>
      </c>
      <c r="C3" s="189"/>
      <c r="D3" s="189"/>
      <c r="E3" s="190" t="s">
        <v>54</v>
      </c>
      <c r="F3" s="190"/>
      <c r="G3" s="190"/>
      <c r="H3" s="190"/>
      <c r="I3" s="190"/>
      <c r="J3" s="190"/>
      <c r="K3" s="191" t="s">
        <v>55</v>
      </c>
      <c r="L3" s="191"/>
      <c r="M3" s="192" t="s">
        <v>56</v>
      </c>
      <c r="N3" s="192"/>
      <c r="O3" s="192"/>
      <c r="P3" s="192"/>
    </row>
    <row r="4" spans="1:16" ht="15.75" customHeight="1">
      <c r="A4" s="188"/>
      <c r="B4" s="193" t="s">
        <v>57</v>
      </c>
      <c r="C4" s="195" t="s">
        <v>58</v>
      </c>
      <c r="D4" s="195"/>
      <c r="E4" s="190"/>
      <c r="F4" s="190"/>
      <c r="G4" s="190"/>
      <c r="H4" s="190"/>
      <c r="I4" s="190"/>
      <c r="J4" s="190"/>
      <c r="K4" s="189" t="s">
        <v>59</v>
      </c>
      <c r="L4" s="189"/>
      <c r="M4" s="196" t="s">
        <v>60</v>
      </c>
      <c r="N4" s="196"/>
      <c r="O4" s="197" t="s">
        <v>4</v>
      </c>
      <c r="P4" s="197"/>
    </row>
    <row r="5" spans="1:16" ht="15.75" customHeight="1">
      <c r="A5" s="188"/>
      <c r="B5" s="193"/>
      <c r="C5" s="198" t="s">
        <v>61</v>
      </c>
      <c r="D5" s="198"/>
      <c r="E5" s="199" t="s">
        <v>62</v>
      </c>
      <c r="F5" s="199"/>
      <c r="G5" s="200" t="s">
        <v>63</v>
      </c>
      <c r="H5" s="200"/>
      <c r="I5" s="201" t="s">
        <v>64</v>
      </c>
      <c r="J5" s="201"/>
      <c r="K5" s="202" t="s">
        <v>65</v>
      </c>
      <c r="L5" s="202"/>
      <c r="M5" s="203" t="s">
        <v>63</v>
      </c>
      <c r="N5" s="203"/>
      <c r="O5" s="204" t="s">
        <v>63</v>
      </c>
      <c r="P5" s="204"/>
    </row>
    <row r="6" spans="1:16" ht="16.5" customHeight="1">
      <c r="A6" s="188"/>
      <c r="B6" s="194"/>
      <c r="C6" s="50" t="s">
        <v>75</v>
      </c>
      <c r="D6" s="51" t="s">
        <v>76</v>
      </c>
      <c r="E6" s="52" t="s">
        <v>66</v>
      </c>
      <c r="F6" s="53" t="s">
        <v>67</v>
      </c>
      <c r="G6" s="52" t="s">
        <v>66</v>
      </c>
      <c r="H6" s="53" t="s">
        <v>67</v>
      </c>
      <c r="I6" s="52" t="s">
        <v>66</v>
      </c>
      <c r="J6" s="53" t="s">
        <v>67</v>
      </c>
      <c r="K6" s="52" t="s">
        <v>66</v>
      </c>
      <c r="L6" s="53" t="s">
        <v>67</v>
      </c>
      <c r="M6" s="52" t="s">
        <v>66</v>
      </c>
      <c r="N6" s="53" t="s">
        <v>67</v>
      </c>
      <c r="O6" s="52" t="s">
        <v>66</v>
      </c>
      <c r="P6" s="53" t="s">
        <v>67</v>
      </c>
    </row>
    <row r="7" spans="1:16" ht="16.5" customHeight="1">
      <c r="A7" s="162" t="s">
        <v>5</v>
      </c>
      <c r="B7" s="54">
        <v>64</v>
      </c>
      <c r="C7" s="55">
        <v>64</v>
      </c>
      <c r="D7" s="55">
        <v>64</v>
      </c>
      <c r="E7" s="56">
        <v>92</v>
      </c>
      <c r="F7" s="57">
        <v>92</v>
      </c>
      <c r="G7" s="56">
        <v>0.5</v>
      </c>
      <c r="H7" s="57">
        <v>0.5</v>
      </c>
      <c r="I7" s="58">
        <v>0.3</v>
      </c>
      <c r="J7" s="59">
        <v>0.3</v>
      </c>
      <c r="K7" s="60">
        <f aca="true" t="shared" si="0" ref="K7:K29">G7/D7*1000</f>
        <v>7.8125</v>
      </c>
      <c r="L7" s="61">
        <v>7.8</v>
      </c>
      <c r="M7" s="62"/>
      <c r="N7" s="63"/>
      <c r="O7" s="64"/>
      <c r="P7" s="63"/>
    </row>
    <row r="8" spans="1:16" ht="15" customHeight="1">
      <c r="A8" s="156" t="s">
        <v>6</v>
      </c>
      <c r="B8" s="65">
        <v>1183</v>
      </c>
      <c r="C8" s="66">
        <v>1170</v>
      </c>
      <c r="D8" s="66">
        <v>1170</v>
      </c>
      <c r="E8" s="56">
        <v>1882</v>
      </c>
      <c r="F8" s="57">
        <v>1850</v>
      </c>
      <c r="G8" s="56">
        <v>13.6</v>
      </c>
      <c r="H8" s="57">
        <v>13.4</v>
      </c>
      <c r="I8" s="56">
        <v>10.6</v>
      </c>
      <c r="J8" s="57">
        <v>10.5</v>
      </c>
      <c r="K8" s="60">
        <f t="shared" si="0"/>
        <v>11.623931623931623</v>
      </c>
      <c r="L8" s="67">
        <v>11.2</v>
      </c>
      <c r="M8" s="62">
        <v>505</v>
      </c>
      <c r="N8" s="62">
        <v>505</v>
      </c>
      <c r="O8" s="68">
        <v>3</v>
      </c>
      <c r="P8" s="62">
        <v>3</v>
      </c>
    </row>
    <row r="9" spans="1:16" ht="15">
      <c r="A9" s="156" t="s">
        <v>7</v>
      </c>
      <c r="B9" s="65">
        <v>1130</v>
      </c>
      <c r="C9" s="66">
        <v>1130</v>
      </c>
      <c r="D9" s="66">
        <v>1130</v>
      </c>
      <c r="E9" s="56">
        <v>2644.6</v>
      </c>
      <c r="F9" s="57">
        <v>2455.9</v>
      </c>
      <c r="G9" s="56">
        <v>15</v>
      </c>
      <c r="H9" s="57">
        <v>15.1</v>
      </c>
      <c r="I9" s="92">
        <v>14.1</v>
      </c>
      <c r="J9" s="57">
        <v>13.7</v>
      </c>
      <c r="K9" s="60">
        <f t="shared" si="0"/>
        <v>13.274336283185841</v>
      </c>
      <c r="L9" s="67">
        <v>13.7</v>
      </c>
      <c r="M9" s="62">
        <v>732</v>
      </c>
      <c r="N9" s="62">
        <v>732</v>
      </c>
      <c r="O9" s="68">
        <v>4</v>
      </c>
      <c r="P9" s="62">
        <v>4</v>
      </c>
    </row>
    <row r="10" spans="1:16" ht="15">
      <c r="A10" s="156" t="s">
        <v>8</v>
      </c>
      <c r="B10" s="65">
        <v>395</v>
      </c>
      <c r="C10" s="66">
        <v>412</v>
      </c>
      <c r="D10" s="66">
        <v>412</v>
      </c>
      <c r="E10" s="56">
        <v>618.4</v>
      </c>
      <c r="F10" s="57">
        <v>581.1</v>
      </c>
      <c r="G10" s="56">
        <v>4.3</v>
      </c>
      <c r="H10" s="57">
        <v>4.1</v>
      </c>
      <c r="I10" s="56">
        <v>3.9</v>
      </c>
      <c r="J10" s="57">
        <v>3.7</v>
      </c>
      <c r="K10" s="60">
        <f t="shared" si="0"/>
        <v>10.436893203883495</v>
      </c>
      <c r="L10" s="67">
        <v>10.3</v>
      </c>
      <c r="M10" s="63">
        <v>231.7</v>
      </c>
      <c r="N10" s="62">
        <v>158.5</v>
      </c>
      <c r="O10" s="68">
        <v>2.2</v>
      </c>
      <c r="P10" s="62">
        <v>1.5</v>
      </c>
    </row>
    <row r="11" spans="1:16" ht="14.25" customHeight="1">
      <c r="A11" s="156" t="s">
        <v>9</v>
      </c>
      <c r="B11" s="65">
        <v>612</v>
      </c>
      <c r="C11" s="66">
        <v>612</v>
      </c>
      <c r="D11" s="66">
        <v>612</v>
      </c>
      <c r="E11" s="56">
        <v>1116.6</v>
      </c>
      <c r="F11" s="57">
        <v>1090.7</v>
      </c>
      <c r="G11" s="56">
        <v>7.6</v>
      </c>
      <c r="H11" s="57">
        <v>7.3</v>
      </c>
      <c r="I11" s="56">
        <v>6.6</v>
      </c>
      <c r="J11" s="57">
        <v>6.4</v>
      </c>
      <c r="K11" s="60">
        <f t="shared" si="0"/>
        <v>12.41830065359477</v>
      </c>
      <c r="L11" s="67">
        <v>12</v>
      </c>
      <c r="M11" s="63">
        <v>581</v>
      </c>
      <c r="N11" s="62">
        <v>394</v>
      </c>
      <c r="O11" s="68">
        <v>4</v>
      </c>
      <c r="P11" s="62">
        <v>3</v>
      </c>
    </row>
    <row r="12" spans="1:16" ht="15">
      <c r="A12" s="156" t="s">
        <v>34</v>
      </c>
      <c r="B12" s="65">
        <v>482</v>
      </c>
      <c r="C12" s="66">
        <v>482</v>
      </c>
      <c r="D12" s="66">
        <v>482</v>
      </c>
      <c r="E12" s="56">
        <v>1094.6</v>
      </c>
      <c r="F12" s="57">
        <v>964.9</v>
      </c>
      <c r="G12" s="56">
        <v>9.5</v>
      </c>
      <c r="H12" s="57">
        <v>9</v>
      </c>
      <c r="I12" s="56">
        <v>9.1</v>
      </c>
      <c r="J12" s="57">
        <v>8.4</v>
      </c>
      <c r="K12" s="60">
        <f t="shared" si="0"/>
        <v>19.70954356846473</v>
      </c>
      <c r="L12" s="67">
        <v>19</v>
      </c>
      <c r="M12" s="63">
        <v>827</v>
      </c>
      <c r="N12" s="62">
        <v>799.7</v>
      </c>
      <c r="O12" s="68">
        <v>10.9</v>
      </c>
      <c r="P12" s="62">
        <v>10.7</v>
      </c>
    </row>
    <row r="13" spans="1:16" ht="15">
      <c r="A13" s="156" t="s">
        <v>10</v>
      </c>
      <c r="B13" s="65">
        <v>592</v>
      </c>
      <c r="C13" s="66">
        <v>612</v>
      </c>
      <c r="D13" s="66">
        <v>612</v>
      </c>
      <c r="E13" s="56">
        <v>970</v>
      </c>
      <c r="F13" s="57">
        <v>940</v>
      </c>
      <c r="G13" s="56">
        <v>7.1</v>
      </c>
      <c r="H13" s="57">
        <v>6.8</v>
      </c>
      <c r="I13" s="56">
        <v>6.7</v>
      </c>
      <c r="J13" s="57">
        <v>6.5</v>
      </c>
      <c r="K13" s="60">
        <f t="shared" si="0"/>
        <v>11.601307189542482</v>
      </c>
      <c r="L13" s="67">
        <v>9.7</v>
      </c>
      <c r="M13" s="63">
        <v>446</v>
      </c>
      <c r="N13" s="63">
        <v>444</v>
      </c>
      <c r="O13" s="68">
        <v>3.2</v>
      </c>
      <c r="P13" s="62">
        <v>3</v>
      </c>
    </row>
    <row r="14" spans="1:16" ht="15">
      <c r="A14" s="156" t="s">
        <v>11</v>
      </c>
      <c r="B14" s="65">
        <v>2736</v>
      </c>
      <c r="C14" s="66">
        <v>2682</v>
      </c>
      <c r="D14" s="66">
        <v>2682</v>
      </c>
      <c r="E14" s="56">
        <v>4449</v>
      </c>
      <c r="F14" s="57">
        <v>4130</v>
      </c>
      <c r="G14" s="56">
        <v>26</v>
      </c>
      <c r="H14" s="57">
        <v>25</v>
      </c>
      <c r="I14" s="56">
        <v>25</v>
      </c>
      <c r="J14" s="57">
        <v>24</v>
      </c>
      <c r="K14" s="60">
        <f t="shared" si="0"/>
        <v>9.694258016405668</v>
      </c>
      <c r="L14" s="67">
        <v>8.4</v>
      </c>
      <c r="M14" s="63">
        <v>440</v>
      </c>
      <c r="N14" s="62">
        <v>440</v>
      </c>
      <c r="O14" s="68">
        <v>2.2</v>
      </c>
      <c r="P14" s="62">
        <v>2.2</v>
      </c>
    </row>
    <row r="15" spans="1:16" ht="15">
      <c r="A15" s="156" t="s">
        <v>12</v>
      </c>
      <c r="B15" s="65">
        <v>544</v>
      </c>
      <c r="C15" s="66">
        <v>536</v>
      </c>
      <c r="D15" s="66">
        <v>536</v>
      </c>
      <c r="E15" s="56">
        <v>954.9</v>
      </c>
      <c r="F15" s="57">
        <v>978.4</v>
      </c>
      <c r="G15" s="56">
        <v>5.6</v>
      </c>
      <c r="H15" s="57">
        <v>5.9</v>
      </c>
      <c r="I15" s="56">
        <v>5</v>
      </c>
      <c r="J15" s="57">
        <v>5.1</v>
      </c>
      <c r="K15" s="60">
        <f t="shared" si="0"/>
        <v>10.44776119402985</v>
      </c>
      <c r="L15" s="67">
        <v>10.6</v>
      </c>
      <c r="M15" s="63">
        <v>57.2</v>
      </c>
      <c r="N15" s="62">
        <v>54.6</v>
      </c>
      <c r="O15" s="68">
        <v>0.4</v>
      </c>
      <c r="P15" s="62">
        <v>0.3</v>
      </c>
    </row>
    <row r="16" spans="1:16" ht="16.5" customHeight="1">
      <c r="A16" s="156" t="s">
        <v>13</v>
      </c>
      <c r="B16" s="65">
        <v>500</v>
      </c>
      <c r="C16" s="66">
        <v>493</v>
      </c>
      <c r="D16" s="66">
        <v>493</v>
      </c>
      <c r="E16" s="56">
        <v>1057.2</v>
      </c>
      <c r="F16" s="57">
        <v>1207</v>
      </c>
      <c r="G16" s="56">
        <v>6.2</v>
      </c>
      <c r="H16" s="57">
        <v>8.5</v>
      </c>
      <c r="I16" s="56">
        <v>5.9</v>
      </c>
      <c r="J16" s="57">
        <v>7.8</v>
      </c>
      <c r="K16" s="60">
        <f t="shared" si="0"/>
        <v>12.57606490872211</v>
      </c>
      <c r="L16" s="67">
        <v>13</v>
      </c>
      <c r="M16" s="63">
        <v>1970</v>
      </c>
      <c r="N16" s="62">
        <v>1968</v>
      </c>
      <c r="O16" s="69">
        <v>15</v>
      </c>
      <c r="P16" s="70">
        <v>14</v>
      </c>
    </row>
    <row r="17" spans="1:16" ht="16.5" customHeight="1">
      <c r="A17" s="156" t="s">
        <v>14</v>
      </c>
      <c r="B17" s="93">
        <v>1400</v>
      </c>
      <c r="C17" s="94">
        <v>1544</v>
      </c>
      <c r="D17" s="94">
        <v>1544</v>
      </c>
      <c r="E17" s="95">
        <v>5405</v>
      </c>
      <c r="F17" s="96">
        <v>2674</v>
      </c>
      <c r="G17" s="95">
        <v>39.2</v>
      </c>
      <c r="H17" s="96">
        <v>19.4</v>
      </c>
      <c r="I17" s="95">
        <v>38.8</v>
      </c>
      <c r="J17" s="96">
        <v>19</v>
      </c>
      <c r="K17" s="97">
        <f t="shared" si="0"/>
        <v>25.38860103626943</v>
      </c>
      <c r="L17" s="98">
        <v>19.4</v>
      </c>
      <c r="M17" s="63">
        <v>367</v>
      </c>
      <c r="N17" s="99">
        <v>349</v>
      </c>
      <c r="O17" s="100">
        <v>2</v>
      </c>
      <c r="P17" s="101">
        <v>2</v>
      </c>
    </row>
    <row r="18" spans="1:16" ht="15">
      <c r="A18" s="156" t="s">
        <v>15</v>
      </c>
      <c r="B18" s="65">
        <v>475</v>
      </c>
      <c r="C18" s="66">
        <v>523</v>
      </c>
      <c r="D18" s="66">
        <v>523</v>
      </c>
      <c r="E18" s="56">
        <v>820.8</v>
      </c>
      <c r="F18" s="57">
        <v>867.6</v>
      </c>
      <c r="G18" s="56">
        <v>5.4</v>
      </c>
      <c r="H18" s="57">
        <v>5.1</v>
      </c>
      <c r="I18" s="56">
        <v>5</v>
      </c>
      <c r="J18" s="57">
        <v>5</v>
      </c>
      <c r="K18" s="60">
        <f t="shared" si="0"/>
        <v>10.325047801147228</v>
      </c>
      <c r="L18" s="67">
        <v>9</v>
      </c>
      <c r="M18" s="63">
        <v>848.6</v>
      </c>
      <c r="N18" s="62">
        <v>763.8</v>
      </c>
      <c r="O18" s="71">
        <v>5.4</v>
      </c>
      <c r="P18" s="72">
        <v>5</v>
      </c>
    </row>
    <row r="19" spans="1:16" ht="15">
      <c r="A19" s="156" t="s">
        <v>16</v>
      </c>
      <c r="B19" s="65">
        <v>1258</v>
      </c>
      <c r="C19" s="66">
        <v>1226</v>
      </c>
      <c r="D19" s="66">
        <v>1226</v>
      </c>
      <c r="E19" s="56">
        <v>2460</v>
      </c>
      <c r="F19" s="57">
        <v>2460</v>
      </c>
      <c r="G19" s="56">
        <v>14.8</v>
      </c>
      <c r="H19" s="57">
        <v>14.8</v>
      </c>
      <c r="I19" s="56">
        <v>11.7</v>
      </c>
      <c r="J19" s="57">
        <v>11.8</v>
      </c>
      <c r="K19" s="60">
        <f t="shared" si="0"/>
        <v>12.071778140293638</v>
      </c>
      <c r="L19" s="67">
        <v>12.1</v>
      </c>
      <c r="M19" s="63">
        <v>594</v>
      </c>
      <c r="N19" s="62">
        <v>594</v>
      </c>
      <c r="O19" s="71">
        <v>4</v>
      </c>
      <c r="P19" s="72">
        <v>4</v>
      </c>
    </row>
    <row r="20" spans="1:16" ht="15">
      <c r="A20" s="156" t="s">
        <v>17</v>
      </c>
      <c r="B20" s="65">
        <v>1250</v>
      </c>
      <c r="C20" s="66">
        <v>1220</v>
      </c>
      <c r="D20" s="66">
        <v>1220</v>
      </c>
      <c r="E20" s="56">
        <v>2667.1</v>
      </c>
      <c r="F20" s="57">
        <v>2464.8</v>
      </c>
      <c r="G20" s="56">
        <v>14.7</v>
      </c>
      <c r="H20" s="57">
        <v>16.1</v>
      </c>
      <c r="I20" s="56">
        <v>12.7</v>
      </c>
      <c r="J20" s="57">
        <v>13.2</v>
      </c>
      <c r="K20" s="60">
        <f t="shared" si="0"/>
        <v>12.049180327868852</v>
      </c>
      <c r="L20" s="67">
        <v>13.1</v>
      </c>
      <c r="M20" s="63">
        <v>176</v>
      </c>
      <c r="N20" s="62">
        <v>173</v>
      </c>
      <c r="O20" s="71">
        <v>1</v>
      </c>
      <c r="P20" s="72">
        <v>1</v>
      </c>
    </row>
    <row r="21" spans="1:67" s="108" customFormat="1" ht="16.5" customHeight="1">
      <c r="A21" s="156" t="s">
        <v>18</v>
      </c>
      <c r="B21" s="109">
        <v>623</v>
      </c>
      <c r="C21" s="110">
        <v>589</v>
      </c>
      <c r="D21" s="110">
        <v>589</v>
      </c>
      <c r="E21" s="92">
        <v>792.9</v>
      </c>
      <c r="F21" s="111">
        <v>899.6</v>
      </c>
      <c r="G21" s="92">
        <v>5.6</v>
      </c>
      <c r="H21" s="111">
        <v>7</v>
      </c>
      <c r="I21" s="92">
        <v>3.7</v>
      </c>
      <c r="J21" s="111">
        <v>4.4</v>
      </c>
      <c r="K21" s="60">
        <f t="shared" si="0"/>
        <v>9.507640067911714</v>
      </c>
      <c r="L21" s="112">
        <v>11.4</v>
      </c>
      <c r="M21" s="63">
        <v>274.5</v>
      </c>
      <c r="N21" s="113">
        <v>320</v>
      </c>
      <c r="O21" s="114">
        <v>1.5</v>
      </c>
      <c r="P21" s="115">
        <v>1.8</v>
      </c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</row>
    <row r="22" spans="1:16" ht="15">
      <c r="A22" s="156" t="s">
        <v>36</v>
      </c>
      <c r="B22" s="65">
        <v>1011</v>
      </c>
      <c r="C22" s="66">
        <v>1010</v>
      </c>
      <c r="D22" s="66">
        <v>1010</v>
      </c>
      <c r="E22" s="56">
        <v>1745</v>
      </c>
      <c r="F22" s="57">
        <v>1881</v>
      </c>
      <c r="G22" s="56">
        <v>12.9</v>
      </c>
      <c r="H22" s="57">
        <v>13.6</v>
      </c>
      <c r="I22" s="56">
        <v>12.2</v>
      </c>
      <c r="J22" s="57">
        <v>12.9</v>
      </c>
      <c r="K22" s="60">
        <f t="shared" si="0"/>
        <v>12.772277227722773</v>
      </c>
      <c r="L22" s="67">
        <v>13.1</v>
      </c>
      <c r="M22" s="63">
        <v>1654</v>
      </c>
      <c r="N22" s="62">
        <v>1818</v>
      </c>
      <c r="O22" s="71">
        <v>6.2</v>
      </c>
      <c r="P22" s="72">
        <v>7.4</v>
      </c>
    </row>
    <row r="23" spans="1:16" ht="15" customHeight="1">
      <c r="A23" s="156" t="s">
        <v>19</v>
      </c>
      <c r="B23" s="65">
        <v>1761</v>
      </c>
      <c r="C23" s="66">
        <v>1646</v>
      </c>
      <c r="D23" s="66">
        <v>1646</v>
      </c>
      <c r="E23" s="56">
        <v>6250</v>
      </c>
      <c r="F23" s="73">
        <v>6254</v>
      </c>
      <c r="G23" s="74">
        <v>38.6</v>
      </c>
      <c r="H23" s="57">
        <v>35.9</v>
      </c>
      <c r="I23" s="56">
        <v>36.1</v>
      </c>
      <c r="J23" s="57">
        <v>34.7</v>
      </c>
      <c r="K23" s="60">
        <f t="shared" si="0"/>
        <v>23.45078979343864</v>
      </c>
      <c r="L23" s="67">
        <v>20.2</v>
      </c>
      <c r="M23" s="63">
        <v>583.9</v>
      </c>
      <c r="N23" s="62">
        <v>575.8</v>
      </c>
      <c r="O23" s="71">
        <v>4.6</v>
      </c>
      <c r="P23" s="72">
        <v>4.6</v>
      </c>
    </row>
    <row r="24" spans="1:16" ht="15">
      <c r="A24" s="156" t="s">
        <v>20</v>
      </c>
      <c r="B24" s="65">
        <v>466</v>
      </c>
      <c r="C24" s="66">
        <v>466</v>
      </c>
      <c r="D24" s="66">
        <v>466</v>
      </c>
      <c r="E24" s="56">
        <v>934.4</v>
      </c>
      <c r="F24" s="57">
        <v>890.7</v>
      </c>
      <c r="G24" s="56">
        <v>5.4</v>
      </c>
      <c r="H24" s="57">
        <v>4.8</v>
      </c>
      <c r="I24" s="56">
        <v>3</v>
      </c>
      <c r="J24" s="57">
        <v>2.4</v>
      </c>
      <c r="K24" s="60">
        <f t="shared" si="0"/>
        <v>11.587982832618026</v>
      </c>
      <c r="L24" s="67">
        <v>10.8</v>
      </c>
      <c r="M24" s="63">
        <v>401</v>
      </c>
      <c r="N24" s="62">
        <v>395.5</v>
      </c>
      <c r="O24" s="71">
        <v>3.5</v>
      </c>
      <c r="P24" s="72">
        <v>3.1</v>
      </c>
    </row>
    <row r="25" spans="1:16" ht="15">
      <c r="A25" s="156" t="s">
        <v>21</v>
      </c>
      <c r="B25" s="65">
        <v>1490</v>
      </c>
      <c r="C25" s="66">
        <v>1497</v>
      </c>
      <c r="D25" s="66">
        <v>1497</v>
      </c>
      <c r="E25" s="57">
        <v>4290.5</v>
      </c>
      <c r="F25" s="57">
        <v>4115.9</v>
      </c>
      <c r="G25" s="56">
        <v>25.6</v>
      </c>
      <c r="H25" s="57">
        <v>22.8</v>
      </c>
      <c r="I25" s="56">
        <v>23.9</v>
      </c>
      <c r="J25" s="57">
        <v>20.6</v>
      </c>
      <c r="K25" s="60">
        <f t="shared" si="0"/>
        <v>17.100868403473616</v>
      </c>
      <c r="L25" s="67">
        <v>15.5</v>
      </c>
      <c r="M25" s="62"/>
      <c r="N25" s="62"/>
      <c r="O25" s="75"/>
      <c r="P25" s="76"/>
    </row>
    <row r="26" spans="1:16" ht="15">
      <c r="A26" s="156" t="s">
        <v>22</v>
      </c>
      <c r="B26" s="65">
        <v>721</v>
      </c>
      <c r="C26" s="66">
        <v>741</v>
      </c>
      <c r="D26" s="66">
        <v>741</v>
      </c>
      <c r="E26" s="56">
        <v>863.1</v>
      </c>
      <c r="F26" s="57">
        <v>891.2</v>
      </c>
      <c r="G26" s="56">
        <v>6.9</v>
      </c>
      <c r="H26" s="57">
        <v>7.3</v>
      </c>
      <c r="I26" s="56">
        <v>6.2</v>
      </c>
      <c r="J26" s="57">
        <v>7</v>
      </c>
      <c r="K26" s="60">
        <f t="shared" si="0"/>
        <v>9.31174089068826</v>
      </c>
      <c r="L26" s="67">
        <v>9.2</v>
      </c>
      <c r="M26" s="62">
        <v>2266</v>
      </c>
      <c r="N26" s="62">
        <v>2330</v>
      </c>
      <c r="O26" s="68">
        <v>10</v>
      </c>
      <c r="P26" s="62">
        <v>10</v>
      </c>
    </row>
    <row r="27" spans="1:16" ht="15">
      <c r="A27" s="156" t="s">
        <v>23</v>
      </c>
      <c r="B27" s="65">
        <v>4619</v>
      </c>
      <c r="C27" s="66">
        <v>4682</v>
      </c>
      <c r="D27" s="66">
        <v>4682</v>
      </c>
      <c r="E27" s="56">
        <v>15550</v>
      </c>
      <c r="F27" s="57">
        <v>13909</v>
      </c>
      <c r="G27" s="56">
        <v>89</v>
      </c>
      <c r="H27" s="57">
        <v>83</v>
      </c>
      <c r="I27" s="56">
        <v>74</v>
      </c>
      <c r="J27" s="57">
        <v>67</v>
      </c>
      <c r="K27" s="60">
        <f t="shared" si="0"/>
        <v>19.008970525416487</v>
      </c>
      <c r="L27" s="67">
        <v>19</v>
      </c>
      <c r="M27" s="62">
        <v>890</v>
      </c>
      <c r="N27" s="62">
        <v>1084</v>
      </c>
      <c r="O27" s="68">
        <v>5</v>
      </c>
      <c r="P27" s="62">
        <v>6</v>
      </c>
    </row>
    <row r="28" spans="1:16" ht="0.75" customHeight="1">
      <c r="A28" s="140" t="s">
        <v>68</v>
      </c>
      <c r="B28" s="77">
        <v>100</v>
      </c>
      <c r="C28" s="78">
        <v>100</v>
      </c>
      <c r="D28" s="78">
        <v>100</v>
      </c>
      <c r="E28" s="79">
        <v>68</v>
      </c>
      <c r="F28" s="80">
        <v>0</v>
      </c>
      <c r="G28" s="79">
        <v>0.7</v>
      </c>
      <c r="H28" s="80">
        <v>0.7</v>
      </c>
      <c r="I28" s="79">
        <v>2.4</v>
      </c>
      <c r="J28" s="81">
        <v>2.4</v>
      </c>
      <c r="K28" s="82">
        <f t="shared" si="0"/>
        <v>6.999999999999999</v>
      </c>
      <c r="L28" s="83">
        <v>7</v>
      </c>
      <c r="M28" s="84"/>
      <c r="N28" s="85"/>
      <c r="O28" s="86"/>
      <c r="P28" s="87"/>
    </row>
    <row r="29" spans="1:16" ht="14.25">
      <c r="A29" s="141" t="s">
        <v>69</v>
      </c>
      <c r="B29" s="88">
        <f aca="true" t="shared" si="1" ref="B29:J29">SUM(B7:B27)</f>
        <v>23312</v>
      </c>
      <c r="C29" s="88">
        <f t="shared" si="1"/>
        <v>23337</v>
      </c>
      <c r="D29" s="88">
        <f t="shared" si="1"/>
        <v>23337</v>
      </c>
      <c r="E29" s="89">
        <f t="shared" si="1"/>
        <v>56658.100000000006</v>
      </c>
      <c r="F29" s="89">
        <f t="shared" si="1"/>
        <v>51597.799999999996</v>
      </c>
      <c r="G29" s="89">
        <f t="shared" si="1"/>
        <v>353.5</v>
      </c>
      <c r="H29" s="89">
        <f t="shared" si="1"/>
        <v>325.40000000000003</v>
      </c>
      <c r="I29" s="89">
        <f t="shared" si="1"/>
        <v>314.49999999999994</v>
      </c>
      <c r="J29" s="89">
        <f t="shared" si="1"/>
        <v>284.4</v>
      </c>
      <c r="K29" s="90">
        <f t="shared" si="0"/>
        <v>15.14761965976775</v>
      </c>
      <c r="L29" s="91">
        <v>14.2</v>
      </c>
      <c r="M29" s="89">
        <f>SUM(M7:M28)</f>
        <v>13844.9</v>
      </c>
      <c r="N29" s="157">
        <f>SUM(N7:N28)</f>
        <v>13898.899999999998</v>
      </c>
      <c r="O29" s="157">
        <f>SUM(O7:O28)</f>
        <v>88.1</v>
      </c>
      <c r="P29" s="157">
        <f>SUM(P7:P28)</f>
        <v>86.6</v>
      </c>
    </row>
    <row r="30" ht="12.75">
      <c r="A30" s="116"/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F6" sqref="F6"/>
    </sheetView>
  </sheetViews>
  <sheetFormatPr defaultColWidth="9.00390625" defaultRowHeight="12.75"/>
  <cols>
    <col min="1" max="1" width="41.125" style="0" customWidth="1"/>
    <col min="2" max="2" width="52.875" style="0" customWidth="1"/>
  </cols>
  <sheetData>
    <row r="1" spans="1:2" ht="12.75">
      <c r="A1" s="205" t="s">
        <v>77</v>
      </c>
      <c r="B1" s="205"/>
    </row>
    <row r="2" spans="1:2" ht="35.25" customHeight="1">
      <c r="A2" s="206"/>
      <c r="B2" s="206"/>
    </row>
    <row r="3" spans="1:2" ht="42" customHeight="1">
      <c r="A3" s="15"/>
      <c r="B3" s="15"/>
    </row>
    <row r="4" spans="1:2" ht="12.75">
      <c r="A4" s="207" t="s">
        <v>0</v>
      </c>
      <c r="B4" s="207" t="s">
        <v>39</v>
      </c>
    </row>
    <row r="5" spans="1:2" ht="12.75">
      <c r="A5" s="208"/>
      <c r="B5" s="208"/>
    </row>
    <row r="6" spans="1:2" ht="22.5" customHeight="1">
      <c r="A6" s="146" t="s">
        <v>5</v>
      </c>
      <c r="B6" s="147" t="s">
        <v>86</v>
      </c>
    </row>
    <row r="7" spans="1:2" ht="20.25" customHeight="1">
      <c r="A7" s="146" t="s">
        <v>32</v>
      </c>
      <c r="B7" s="147" t="s">
        <v>88</v>
      </c>
    </row>
    <row r="8" spans="1:2" ht="20.25" customHeight="1">
      <c r="A8" s="146" t="s">
        <v>33</v>
      </c>
      <c r="B8" s="147" t="s">
        <v>79</v>
      </c>
    </row>
    <row r="9" spans="1:2" ht="21.75" customHeight="1">
      <c r="A9" s="146" t="s">
        <v>8</v>
      </c>
      <c r="B9" s="147" t="s">
        <v>82</v>
      </c>
    </row>
    <row r="10" spans="1:2" ht="20.25" customHeight="1">
      <c r="A10" s="146" t="s">
        <v>9</v>
      </c>
      <c r="B10" s="147" t="s">
        <v>81</v>
      </c>
    </row>
    <row r="11" spans="1:2" ht="19.5" customHeight="1">
      <c r="A11" s="146" t="s">
        <v>34</v>
      </c>
      <c r="B11" s="147"/>
    </row>
    <row r="12" spans="1:2" ht="19.5" customHeight="1">
      <c r="A12" s="146" t="s">
        <v>10</v>
      </c>
      <c r="B12" s="147" t="s">
        <v>84</v>
      </c>
    </row>
    <row r="13" spans="1:2" ht="20.25" customHeight="1">
      <c r="A13" s="146" t="s">
        <v>11</v>
      </c>
      <c r="B13" s="147" t="s">
        <v>78</v>
      </c>
    </row>
    <row r="14" spans="1:2" ht="18.75">
      <c r="A14" s="146" t="s">
        <v>12</v>
      </c>
      <c r="B14" s="147" t="s">
        <v>79</v>
      </c>
    </row>
    <row r="15" spans="1:2" ht="20.25" customHeight="1">
      <c r="A15" s="146" t="s">
        <v>13</v>
      </c>
      <c r="B15" s="147"/>
    </row>
    <row r="16" spans="1:2" ht="20.25" customHeight="1">
      <c r="A16" s="146" t="s">
        <v>14</v>
      </c>
      <c r="B16" s="147" t="s">
        <v>79</v>
      </c>
    </row>
    <row r="17" spans="1:2" ht="18.75" customHeight="1">
      <c r="A17" s="146" t="s">
        <v>15</v>
      </c>
      <c r="B17" s="147"/>
    </row>
    <row r="18" spans="1:2" ht="18.75">
      <c r="A18" s="146" t="s">
        <v>35</v>
      </c>
      <c r="B18" s="147" t="s">
        <v>87</v>
      </c>
    </row>
    <row r="19" spans="1:2" ht="18.75">
      <c r="A19" s="146" t="s">
        <v>17</v>
      </c>
      <c r="B19" s="147" t="s">
        <v>79</v>
      </c>
    </row>
    <row r="20" spans="1:2" ht="20.25" customHeight="1">
      <c r="A20" s="146" t="s">
        <v>18</v>
      </c>
      <c r="B20" s="147" t="s">
        <v>80</v>
      </c>
    </row>
    <row r="21" spans="1:2" ht="18.75">
      <c r="A21" s="146" t="s">
        <v>36</v>
      </c>
      <c r="B21" s="147" t="s">
        <v>83</v>
      </c>
    </row>
    <row r="22" spans="1:2" ht="18.75">
      <c r="A22" s="146" t="s">
        <v>37</v>
      </c>
      <c r="B22" s="147"/>
    </row>
    <row r="23" spans="1:2" ht="18.75">
      <c r="A23" s="146" t="s">
        <v>20</v>
      </c>
      <c r="B23" s="147" t="s">
        <v>88</v>
      </c>
    </row>
    <row r="24" spans="1:2" ht="21" customHeight="1">
      <c r="A24" s="146" t="s">
        <v>21</v>
      </c>
      <c r="B24" s="147" t="s">
        <v>89</v>
      </c>
    </row>
    <row r="25" spans="1:2" ht="20.25" customHeight="1">
      <c r="A25" s="146" t="s">
        <v>38</v>
      </c>
      <c r="B25" s="147" t="s">
        <v>81</v>
      </c>
    </row>
    <row r="26" spans="1:2" ht="18.75">
      <c r="A26" s="146" t="s">
        <v>23</v>
      </c>
      <c r="B26" s="147" t="s">
        <v>85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2019-07-02T05:48:27Z</cp:lastPrinted>
  <dcterms:created xsi:type="dcterms:W3CDTF">2019-06-10T04:09:44Z</dcterms:created>
  <dcterms:modified xsi:type="dcterms:W3CDTF">2019-07-05T07:06:24Z</dcterms:modified>
  <cp:category/>
  <cp:version/>
  <cp:contentType/>
  <cp:contentStatus/>
</cp:coreProperties>
</file>