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<sst xmlns="http://schemas.openxmlformats.org/spreadsheetml/2006/main" count="211" uniqueCount="116">
  <si>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</si>
  <si>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</si>
  <si>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</si>
  <si>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</si>
  <si>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</si>
  <si>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</si>
  <si>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</si>
  <si>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</si>
  <si>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</si>
  <si>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</si>
  <si>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</si>
  <si>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</si>
  <si>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</si>
  <si>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</si>
  <si>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</si>
  <si>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</si>
  <si>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</si>
  <si>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</si>
  <si>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</si>
  <si>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</si>
  <si>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</si>
  <si>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</si>
  <si>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</si>
  <si>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</si>
  <si>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</si>
  <si>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</si>
  <si>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</si>
  <si>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</si>
  <si>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</si>
  <si>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</si>
  <si>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</si>
  <si>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</si>
  <si>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</si>
  <si>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</si>
  <si>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</si>
  <si>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</si>
  <si>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</si>
  <si>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</si>
  <si>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</si>
  <si>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</si>
  <si>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</si>
  <si>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</si>
  <si>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</si>
  <si>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</si>
  <si>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</si>
  <si>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</si>
  <si>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</si>
  <si>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</si>
  <si>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</si>
  <si>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</si>
  <si>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</si>
  <si>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</si>
  <si>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</si>
  <si>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</si>
  <si>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</si>
  <si>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</si>
  <si>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</si>
  <si>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</si>
  <si>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</si>
  <si>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</si>
  <si>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</si>
  <si>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</si>
  <si>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</si>
  <si>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</si>
  <si>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</si>
  <si>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</si>
  <si>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</si>
  <si>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</si>
  <si>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</si>
  <si>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</si>
  <si>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</si>
  <si>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</si>
  <si>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</si>
  <si>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</si>
  <si>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</si>
  <si>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</si>
  <si>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</si>
  <si>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</si>
  <si>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</si>
  <si>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</si>
  <si>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</si>
  <si>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</si>
  <si>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</si>
  <si>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</si>
  <si>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</si>
  <si>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</si>
  <si>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</si>
  <si>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</si>
  <si>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</si>
  <si>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</si>
  <si>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</si>
  <si>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</si>
  <si>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</si>
  <si>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</si>
  <si>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</si>
  <si>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</si>
  <si>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</si>
  <si>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</si>
  <si>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</si>
  <si>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</si>
  <si>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</si>
  <si>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</si>
  <si>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</si>
  <si>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</si>
  <si>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</si>
  <si>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</si>
  <si>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Реализовано</t>
  </si>
  <si>
    <t xml:space="preserve"> корову  (кг)</t>
  </si>
  <si>
    <t>2019 г.</t>
  </si>
  <si>
    <t>2018 г.</t>
  </si>
  <si>
    <t>Кузоватовский</t>
  </si>
  <si>
    <t>Старомайнский</t>
  </si>
  <si>
    <t>г.Ульяновск</t>
  </si>
  <si>
    <t>ИТОГО:</t>
  </si>
  <si>
    <t>29.04.</t>
  </si>
  <si>
    <t>30.04.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</si>
</sst>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90" applyFont="1" applyFill="1" applyBorder="1" applyAlignment="1">
      <alignment vertical="top" wrapText="1"/>
      <protection/>
    </xf>
    <xf numFmtId="0" fontId="23" fillId="0" borderId="0" xfId="0" applyFont="1" applyAlignment="1">
      <alignment horizontal="center" wrapText="1"/>
    </xf>
    <xf numFmtId="14" fontId="24" fillId="0" borderId="11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3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19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 wrapText="1"/>
    </xf>
    <xf numFmtId="0" fontId="23" fillId="0" borderId="10" xfId="90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5" fillId="0" borderId="10" xfId="90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/>
    </xf>
    <xf numFmtId="0" fontId="33" fillId="0" borderId="10" xfId="96" applyFont="1" applyFill="1" applyBorder="1" applyAlignment="1">
      <alignment horizontal="left" vertical="top" wrapText="1"/>
      <protection/>
    </xf>
    <xf numFmtId="3" fontId="33" fillId="0" borderId="10" xfId="0" applyNumberFormat="1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4" fillId="0" borderId="15" xfId="96" applyFont="1" applyFill="1" applyBorder="1" applyAlignment="1" applyProtection="1">
      <alignment horizontal="center" vertical="center" wrapText="1"/>
      <protection locked="0"/>
    </xf>
    <xf numFmtId="0" fontId="33" fillId="0" borderId="10" xfId="0" applyNumberFormat="1" applyFont="1" applyFill="1" applyBorder="1" applyAlignment="1">
      <alignment horizontal="center"/>
    </xf>
    <xf numFmtId="3" fontId="33" fillId="0" borderId="10" xfId="95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3" fontId="28" fillId="0" borderId="10" xfId="0" applyNumberFormat="1" applyFont="1" applyFill="1" applyBorder="1" applyAlignment="1">
      <alignment horizontal="center"/>
    </xf>
    <xf numFmtId="3" fontId="28" fillId="0" borderId="10" xfId="95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9" fillId="0" borderId="16" xfId="93" applyNumberFormat="1" applyFont="1" applyFill="1" applyBorder="1" applyAlignment="1">
      <alignment horizontal="center" vertical="center"/>
      <protection/>
    </xf>
    <xf numFmtId="49" fontId="39" fillId="0" borderId="17" xfId="93" applyNumberFormat="1" applyFont="1" applyFill="1" applyBorder="1" applyAlignment="1">
      <alignment horizontal="center" vertical="center"/>
      <protection/>
    </xf>
    <xf numFmtId="0" fontId="39" fillId="0" borderId="18" xfId="97" applyFont="1" applyFill="1" applyBorder="1" applyAlignment="1" applyProtection="1">
      <alignment horizontal="center" vertical="center"/>
      <protection locked="0"/>
    </xf>
    <xf numFmtId="0" fontId="39" fillId="0" borderId="17" xfId="97" applyFont="1" applyFill="1" applyBorder="1" applyAlignment="1" applyProtection="1">
      <alignment horizontal="center" vertical="center"/>
      <protection locked="0"/>
    </xf>
    <xf numFmtId="0" fontId="39" fillId="0" borderId="19" xfId="93" applyFont="1" applyFill="1" applyBorder="1" applyAlignment="1">
      <alignment vertical="top" wrapText="1"/>
      <protection/>
    </xf>
    <xf numFmtId="1" fontId="39" fillId="0" borderId="20" xfId="93" applyNumberFormat="1" applyFont="1" applyFill="1" applyBorder="1" applyAlignment="1">
      <alignment horizontal="center"/>
      <protection/>
    </xf>
    <xf numFmtId="1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3" xfId="93" applyNumberFormat="1" applyFont="1" applyFill="1" applyBorder="1" applyAlignment="1">
      <alignment horizontal="center"/>
      <protection/>
    </xf>
    <xf numFmtId="164" fontId="39" fillId="0" borderId="24" xfId="93" applyNumberFormat="1" applyFont="1" applyFill="1" applyBorder="1" applyAlignment="1">
      <alignment horizontal="center"/>
      <protection/>
    </xf>
    <xf numFmtId="164" fontId="39" fillId="0" borderId="25" xfId="93" applyNumberFormat="1" applyFont="1" applyFill="1" applyBorder="1" applyAlignment="1">
      <alignment horizontal="center"/>
      <protection/>
    </xf>
    <xf numFmtId="164" fontId="39" fillId="0" borderId="24" xfId="97" applyNumberFormat="1" applyFont="1" applyFill="1" applyBorder="1" applyAlignment="1" applyProtection="1">
      <alignment horizontal="center" vertical="center"/>
      <protection locked="0"/>
    </xf>
    <xf numFmtId="164" fontId="39" fillId="0" borderId="21" xfId="97" applyNumberFormat="1" applyFont="1" applyFill="1" applyBorder="1" applyAlignment="1" applyProtection="1">
      <alignment horizontal="center" vertical="center"/>
      <protection locked="0"/>
    </xf>
    <xf numFmtId="164" fontId="39" fillId="0" borderId="26" xfId="97" applyNumberFormat="1" applyFont="1" applyFill="1" applyBorder="1" applyAlignment="1" applyProtection="1">
      <alignment horizontal="center"/>
      <protection locked="0"/>
    </xf>
    <xf numFmtId="164" fontId="39" fillId="0" borderId="21" xfId="97" applyNumberFormat="1" applyFont="1" applyFill="1" applyBorder="1" applyAlignment="1" applyProtection="1">
      <alignment horizontal="center"/>
      <protection locked="0"/>
    </xf>
    <xf numFmtId="164" fontId="39" fillId="0" borderId="27" xfId="97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0" fontId="39" fillId="0" borderId="28" xfId="93" applyFont="1" applyFill="1" applyBorder="1" applyAlignment="1">
      <alignment vertical="top" wrapText="1"/>
      <protection/>
    </xf>
    <xf numFmtId="1" fontId="39" fillId="0" borderId="29" xfId="93" applyNumberFormat="1" applyFont="1" applyFill="1" applyBorder="1" applyAlignment="1">
      <alignment horizontal="center"/>
      <protection/>
    </xf>
    <xf numFmtId="1" fontId="39" fillId="0" borderId="26" xfId="93" applyNumberFormat="1" applyFont="1" applyFill="1" applyBorder="1" applyAlignment="1">
      <alignment horizontal="center"/>
      <protection/>
    </xf>
    <xf numFmtId="164" fontId="39" fillId="0" borderId="26" xfId="97" applyNumberFormat="1" applyFont="1" applyFill="1" applyBorder="1" applyAlignment="1" applyProtection="1">
      <alignment horizontal="center" vertical="center"/>
      <protection locked="0"/>
    </xf>
    <xf numFmtId="164" fontId="39" fillId="0" borderId="30" xfId="97" applyNumberFormat="1" applyFont="1" applyFill="1" applyBorder="1" applyAlignment="1" applyProtection="1">
      <alignment horizontal="center"/>
      <protection locked="0"/>
    </xf>
    <xf numFmtId="1" fontId="39" fillId="0" borderId="29" xfId="93" applyNumberFormat="1" applyFont="1" applyFill="1" applyBorder="1" applyAlignment="1">
      <alignment horizontal="center"/>
      <protection/>
    </xf>
    <xf numFmtId="1" fontId="39" fillId="0" borderId="26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3" xfId="93" applyNumberFormat="1" applyFont="1" applyFill="1" applyBorder="1" applyAlignment="1">
      <alignment horizontal="center"/>
      <protection/>
    </xf>
    <xf numFmtId="164" fontId="39" fillId="0" borderId="26" xfId="97" applyNumberFormat="1" applyFont="1" applyFill="1" applyBorder="1" applyAlignment="1" applyProtection="1">
      <alignment horizontal="center" vertical="center"/>
      <protection locked="0"/>
    </xf>
    <xf numFmtId="164" fontId="39" fillId="0" borderId="21" xfId="97" applyNumberFormat="1" applyFont="1" applyFill="1" applyBorder="1" applyAlignment="1" applyProtection="1">
      <alignment horizontal="center"/>
      <protection locked="0"/>
    </xf>
    <xf numFmtId="164" fontId="39" fillId="0" borderId="26" xfId="97" applyNumberFormat="1" applyFont="1" applyFill="1" applyBorder="1" applyAlignment="1" applyProtection="1">
      <alignment horizontal="center"/>
      <protection locked="0"/>
    </xf>
    <xf numFmtId="164" fontId="39" fillId="0" borderId="30" xfId="97" applyNumberFormat="1" applyFont="1" applyFill="1" applyBorder="1" applyAlignment="1" applyProtection="1">
      <alignment horizontal="center"/>
      <protection locked="0"/>
    </xf>
    <xf numFmtId="164" fontId="39" fillId="0" borderId="31" xfId="97" applyNumberFormat="1" applyFont="1" applyFill="1" applyBorder="1" applyAlignment="1" applyProtection="1">
      <alignment horizontal="center"/>
      <protection locked="0"/>
    </xf>
    <xf numFmtId="164" fontId="39" fillId="0" borderId="32" xfId="97" applyNumberFormat="1" applyFont="1" applyFill="1" applyBorder="1" applyAlignment="1" applyProtection="1">
      <alignment horizontal="center"/>
      <protection locked="0"/>
    </xf>
    <xf numFmtId="164" fontId="39" fillId="0" borderId="33" xfId="97" applyNumberFormat="1" applyFont="1" applyFill="1" applyBorder="1" applyAlignment="1" applyProtection="1">
      <alignment horizontal="center"/>
      <protection locked="0"/>
    </xf>
    <xf numFmtId="164" fontId="39" fillId="0" borderId="34" xfId="97" applyNumberFormat="1" applyFont="1" applyFill="1" applyBorder="1" applyAlignment="1" applyProtection="1">
      <alignment horizontal="center"/>
      <protection locked="0"/>
    </xf>
    <xf numFmtId="164" fontId="39" fillId="0" borderId="35" xfId="93" applyNumberFormat="1" applyFont="1" applyFill="1" applyBorder="1" applyAlignment="1">
      <alignment horizontal="center"/>
      <protection/>
    </xf>
    <xf numFmtId="164" fontId="39" fillId="0" borderId="36" xfId="93" applyNumberFormat="1" applyFont="1" applyFill="1" applyBorder="1" applyAlignment="1">
      <alignment horizontal="center"/>
      <protection/>
    </xf>
    <xf numFmtId="164" fontId="39" fillId="0" borderId="37" xfId="97" applyNumberFormat="1" applyFont="1" applyFill="1" applyBorder="1" applyAlignment="1" applyProtection="1">
      <alignment horizontal="center"/>
      <protection locked="0"/>
    </xf>
    <xf numFmtId="164" fontId="39" fillId="0" borderId="38" xfId="97" applyNumberFormat="1" applyFont="1" applyFill="1" applyBorder="1" applyAlignment="1" applyProtection="1">
      <alignment horizontal="center"/>
      <protection locked="0"/>
    </xf>
    <xf numFmtId="0" fontId="39" fillId="0" borderId="39" xfId="93" applyFont="1" applyFill="1" applyBorder="1" applyAlignment="1">
      <alignment vertical="top" wrapText="1"/>
      <protection/>
    </xf>
    <xf numFmtId="0" fontId="39" fillId="0" borderId="40" xfId="93" applyFont="1" applyFill="1" applyBorder="1" applyAlignment="1">
      <alignment horizontal="center"/>
      <protection/>
    </xf>
    <xf numFmtId="0" fontId="39" fillId="0" borderId="41" xfId="93" applyFont="1" applyFill="1" applyBorder="1" applyAlignment="1">
      <alignment horizontal="center"/>
      <protection/>
    </xf>
    <xf numFmtId="164" fontId="39" fillId="0" borderId="40" xfId="93" applyNumberFormat="1" applyFont="1" applyFill="1" applyBorder="1" applyAlignment="1">
      <alignment horizontal="center"/>
      <protection/>
    </xf>
    <xf numFmtId="164" fontId="39" fillId="0" borderId="41" xfId="93" applyNumberFormat="1" applyFont="1" applyFill="1" applyBorder="1" applyAlignment="1">
      <alignment horizontal="center"/>
      <protection/>
    </xf>
    <xf numFmtId="164" fontId="39" fillId="0" borderId="39" xfId="93" applyNumberFormat="1" applyFont="1" applyFill="1" applyBorder="1" applyAlignment="1">
      <alignment horizontal="center"/>
      <protection/>
    </xf>
    <xf numFmtId="164" fontId="39" fillId="0" borderId="40" xfId="97" applyNumberFormat="1" applyFont="1" applyFill="1" applyBorder="1" applyAlignment="1" applyProtection="1">
      <alignment horizontal="center" vertical="center"/>
      <protection locked="0"/>
    </xf>
    <xf numFmtId="164" fontId="39" fillId="0" borderId="41" xfId="97" applyNumberFormat="1" applyFont="1" applyFill="1" applyBorder="1" applyAlignment="1" applyProtection="1">
      <alignment horizontal="center" vertical="center"/>
      <protection locked="0"/>
    </xf>
    <xf numFmtId="164" fontId="39" fillId="0" borderId="40" xfId="97" applyNumberFormat="1" applyFont="1" applyFill="1" applyBorder="1" applyAlignment="1" applyProtection="1">
      <alignment horizontal="center"/>
      <protection/>
    </xf>
    <xf numFmtId="164" fontId="39" fillId="0" borderId="41" xfId="97" applyNumberFormat="1" applyFont="1" applyFill="1" applyBorder="1" applyAlignment="1" applyProtection="1">
      <alignment horizontal="center"/>
      <protection/>
    </xf>
    <xf numFmtId="164" fontId="39" fillId="0" borderId="42" xfId="97" applyNumberFormat="1" applyFont="1" applyFill="1" applyBorder="1" applyAlignment="1" applyProtection="1">
      <alignment horizontal="center"/>
      <protection locked="0"/>
    </xf>
    <xf numFmtId="164" fontId="39" fillId="0" borderId="41" xfId="97" applyNumberFormat="1" applyFont="1" applyFill="1" applyBorder="1" applyAlignment="1" applyProtection="1">
      <alignment horizontal="center"/>
      <protection locked="0"/>
    </xf>
    <xf numFmtId="0" fontId="40" fillId="0" borderId="43" xfId="93" applyFont="1" applyFill="1" applyBorder="1" applyAlignment="1">
      <alignment horizontal="center" vertical="top" wrapText="1"/>
      <protection/>
    </xf>
    <xf numFmtId="1" fontId="40" fillId="0" borderId="18" xfId="93" applyNumberFormat="1" applyFont="1" applyFill="1" applyBorder="1" applyAlignment="1">
      <alignment horizontal="center"/>
      <protection/>
    </xf>
    <xf numFmtId="1" fontId="40" fillId="0" borderId="17" xfId="93" applyNumberFormat="1" applyFont="1" applyFill="1" applyBorder="1" applyAlignment="1">
      <alignment horizontal="center"/>
      <protection/>
    </xf>
    <xf numFmtId="164" fontId="40" fillId="0" borderId="18" xfId="93" applyNumberFormat="1" applyFont="1" applyFill="1" applyBorder="1" applyAlignment="1">
      <alignment horizontal="center"/>
      <protection/>
    </xf>
    <xf numFmtId="164" fontId="40" fillId="0" borderId="17" xfId="93" applyNumberFormat="1" applyFont="1" applyFill="1" applyBorder="1" applyAlignment="1">
      <alignment horizontal="center"/>
      <protection/>
    </xf>
    <xf numFmtId="164" fontId="40" fillId="0" borderId="44" xfId="93" applyNumberFormat="1" applyFont="1" applyFill="1" applyBorder="1" applyAlignment="1">
      <alignment horizontal="center"/>
      <protection/>
    </xf>
    <xf numFmtId="164" fontId="40" fillId="0" borderId="18" xfId="97" applyNumberFormat="1" applyFont="1" applyFill="1" applyBorder="1" applyAlignment="1" applyProtection="1">
      <alignment horizontal="center" vertical="center"/>
      <protection locked="0"/>
    </xf>
    <xf numFmtId="164" fontId="40" fillId="0" borderId="17" xfId="97" applyNumberFormat="1" applyFont="1" applyFill="1" applyBorder="1" applyAlignment="1" applyProtection="1">
      <alignment horizontal="center" vertical="center"/>
      <protection locked="0"/>
    </xf>
    <xf numFmtId="164" fontId="40" fillId="0" borderId="45" xfId="93" applyNumberFormat="1" applyFont="1" applyFill="1" applyBorder="1" applyAlignment="1">
      <alignment horizontal="center"/>
      <protection/>
    </xf>
    <xf numFmtId="0" fontId="24" fillId="0" borderId="11" xfId="90" applyFont="1" applyBorder="1" applyAlignment="1">
      <alignment horizontal="center" vertical="center" wrapText="1"/>
      <protection/>
    </xf>
    <xf numFmtId="0" fontId="24" fillId="0" borderId="46" xfId="90" applyFont="1" applyBorder="1" applyAlignment="1">
      <alignment horizontal="center" vertical="center" wrapText="1"/>
      <protection/>
    </xf>
    <xf numFmtId="0" fontId="33" fillId="0" borderId="10" xfId="96" applyFont="1" applyFill="1" applyBorder="1" applyAlignment="1">
      <alignment horizontal="left" vertical="top" wrapText="1"/>
      <protection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4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47" xfId="90" applyFont="1" applyBorder="1" applyAlignment="1">
      <alignment horizontal="center" vertical="center" wrapText="1"/>
      <protection/>
    </xf>
    <xf numFmtId="0" fontId="24" fillId="0" borderId="48" xfId="90" applyFont="1" applyBorder="1" applyAlignment="1">
      <alignment horizontal="center" vertical="center" wrapText="1"/>
      <protection/>
    </xf>
    <xf numFmtId="0" fontId="24" fillId="0" borderId="49" xfId="90" applyFont="1" applyBorder="1" applyAlignment="1">
      <alignment horizontal="center" vertical="center" wrapText="1"/>
      <protection/>
    </xf>
    <xf numFmtId="0" fontId="24" fillId="0" borderId="50" xfId="90" applyFont="1" applyBorder="1" applyAlignment="1">
      <alignment horizontal="center" vertical="center" wrapText="1"/>
      <protection/>
    </xf>
    <xf numFmtId="0" fontId="24" fillId="0" borderId="51" xfId="90" applyFont="1" applyBorder="1" applyAlignment="1">
      <alignment horizontal="center" vertical="center" wrapText="1"/>
      <protection/>
    </xf>
    <xf numFmtId="0" fontId="24" fillId="0" borderId="52" xfId="90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28" fillId="0" borderId="5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9" fillId="0" borderId="56" xfId="97" applyFont="1" applyFill="1" applyBorder="1" applyAlignment="1" applyProtection="1">
      <alignment horizontal="center" vertical="center" wrapText="1"/>
      <protection locked="0"/>
    </xf>
    <xf numFmtId="0" fontId="39" fillId="0" borderId="57" xfId="97" applyFont="1" applyFill="1" applyBorder="1" applyAlignment="1" applyProtection="1">
      <alignment horizontal="center" vertical="center" wrapText="1"/>
      <protection locked="0"/>
    </xf>
    <xf numFmtId="0" fontId="39" fillId="0" borderId="58" xfId="97" applyFont="1" applyFill="1" applyBorder="1" applyAlignment="1" applyProtection="1">
      <alignment horizontal="center" vertical="center" wrapText="1"/>
      <protection locked="0"/>
    </xf>
    <xf numFmtId="0" fontId="39" fillId="0" borderId="59" xfId="97" applyFont="1" applyFill="1" applyBorder="1" applyAlignment="1" applyProtection="1">
      <alignment horizontal="center"/>
      <protection locked="0"/>
    </xf>
    <xf numFmtId="0" fontId="39" fillId="0" borderId="60" xfId="97" applyFont="1" applyFill="1" applyBorder="1" applyAlignment="1" applyProtection="1">
      <alignment horizontal="center"/>
      <protection locked="0"/>
    </xf>
    <xf numFmtId="0" fontId="39" fillId="0" borderId="61" xfId="97" applyFont="1" applyFill="1" applyBorder="1" applyAlignment="1" applyProtection="1">
      <alignment horizontal="center"/>
      <protection locked="0"/>
    </xf>
    <xf numFmtId="0" fontId="39" fillId="0" borderId="62" xfId="93" applyFont="1" applyFill="1" applyBorder="1" applyAlignment="1">
      <alignment horizontal="center" vertical="center"/>
      <protection/>
    </xf>
    <xf numFmtId="0" fontId="39" fillId="0" borderId="60" xfId="93" applyFont="1" applyFill="1" applyBorder="1" applyAlignment="1">
      <alignment horizontal="center" vertical="center"/>
      <protection/>
    </xf>
    <xf numFmtId="0" fontId="39" fillId="0" borderId="63" xfId="93" applyFont="1" applyFill="1" applyBorder="1" applyAlignment="1">
      <alignment horizontal="center" vertical="center"/>
      <protection/>
    </xf>
    <xf numFmtId="0" fontId="39" fillId="0" borderId="42" xfId="93" applyFont="1" applyFill="1" applyBorder="1" applyAlignment="1">
      <alignment horizontal="center" vertical="center"/>
      <protection/>
    </xf>
    <xf numFmtId="0" fontId="39" fillId="0" borderId="64" xfId="93" applyFont="1" applyFill="1" applyBorder="1" applyAlignment="1">
      <alignment horizontal="center" vertical="center"/>
      <protection/>
    </xf>
    <xf numFmtId="0" fontId="39" fillId="0" borderId="39" xfId="93" applyFont="1" applyFill="1" applyBorder="1" applyAlignment="1">
      <alignment horizontal="center" vertical="center"/>
      <protection/>
    </xf>
    <xf numFmtId="0" fontId="39" fillId="0" borderId="18" xfId="98" applyFont="1" applyFill="1" applyBorder="1" applyAlignment="1" applyProtection="1">
      <alignment horizontal="left" vertical="center"/>
      <protection locked="0"/>
    </xf>
    <xf numFmtId="0" fontId="39" fillId="0" borderId="17" xfId="98" applyFont="1" applyFill="1" applyBorder="1" applyAlignment="1" applyProtection="1">
      <alignment horizontal="left" vertical="center"/>
      <protection locked="0"/>
    </xf>
    <xf numFmtId="0" fontId="39" fillId="0" borderId="18" xfId="97" applyFont="1" applyFill="1" applyBorder="1" applyAlignment="1" applyProtection="1">
      <alignment horizontal="center"/>
      <protection locked="0"/>
    </xf>
    <xf numFmtId="0" fontId="39" fillId="0" borderId="16" xfId="97" applyFont="1" applyFill="1" applyBorder="1" applyAlignment="1" applyProtection="1">
      <alignment horizontal="center"/>
      <protection locked="0"/>
    </xf>
    <xf numFmtId="0" fontId="39" fillId="0" borderId="17" xfId="97" applyFont="1" applyFill="1" applyBorder="1" applyAlignment="1" applyProtection="1">
      <alignment horizontal="center"/>
      <protection locked="0"/>
    </xf>
    <xf numFmtId="0" fontId="39" fillId="0" borderId="22" xfId="97" applyFont="1" applyFill="1" applyBorder="1" applyAlignment="1" applyProtection="1">
      <alignment horizontal="center" vertical="center" wrapText="1"/>
      <protection locked="0"/>
    </xf>
    <xf numFmtId="0" fontId="39" fillId="0" borderId="15" xfId="97" applyFont="1" applyFill="1" applyBorder="1" applyAlignment="1" applyProtection="1">
      <alignment horizontal="center"/>
      <protection locked="0"/>
    </xf>
    <xf numFmtId="0" fontId="39" fillId="0" borderId="26" xfId="97" applyFont="1" applyFill="1" applyBorder="1" applyAlignment="1" applyProtection="1">
      <alignment horizontal="center"/>
      <protection locked="0"/>
    </xf>
    <xf numFmtId="0" fontId="39" fillId="0" borderId="59" xfId="98" applyFont="1" applyFill="1" applyBorder="1" applyAlignment="1" applyProtection="1">
      <alignment horizontal="center"/>
      <protection locked="0"/>
    </xf>
    <xf numFmtId="0" fontId="39" fillId="0" borderId="60" xfId="98" applyFont="1" applyFill="1" applyBorder="1" applyAlignment="1" applyProtection="1">
      <alignment horizontal="center"/>
      <protection locked="0"/>
    </xf>
    <xf numFmtId="0" fontId="39" fillId="0" borderId="61" xfId="98" applyFont="1" applyFill="1" applyBorder="1" applyAlignment="1" applyProtection="1">
      <alignment horizontal="center"/>
      <protection locked="0"/>
    </xf>
    <xf numFmtId="0" fontId="39" fillId="0" borderId="64" xfId="97" applyFont="1" applyFill="1" applyBorder="1" applyAlignment="1" applyProtection="1">
      <alignment horizontal="center"/>
      <protection locked="0"/>
    </xf>
    <xf numFmtId="0" fontId="39" fillId="0" borderId="41" xfId="97" applyFont="1" applyFill="1" applyBorder="1" applyAlignment="1" applyProtection="1">
      <alignment horizontal="center"/>
      <protection locked="0"/>
    </xf>
    <xf numFmtId="0" fontId="39" fillId="0" borderId="65" xfId="97" applyFont="1" applyFill="1" applyBorder="1" applyAlignment="1" applyProtection="1">
      <alignment horizontal="center"/>
      <protection locked="0"/>
    </xf>
    <xf numFmtId="0" fontId="39" fillId="0" borderId="66" xfId="97" applyFont="1" applyFill="1" applyBorder="1" applyAlignment="1" applyProtection="1">
      <alignment horizontal="center"/>
      <protection locked="0"/>
    </xf>
    <xf numFmtId="0" fontId="39" fillId="0" borderId="65" xfId="93" applyFont="1" applyFill="1" applyBorder="1" applyAlignment="1">
      <alignment horizontal="center"/>
      <protection/>
    </xf>
    <xf numFmtId="0" fontId="39" fillId="0" borderId="66" xfId="93" applyFont="1" applyFill="1" applyBorder="1" applyAlignment="1">
      <alignment horizontal="center"/>
      <protection/>
    </xf>
    <xf numFmtId="0" fontId="39" fillId="0" borderId="67" xfId="93" applyFont="1" applyFill="1" applyBorder="1" applyAlignment="1">
      <alignment horizontal="center"/>
      <protection/>
    </xf>
    <xf numFmtId="0" fontId="39" fillId="0" borderId="40" xfId="97" applyFont="1" applyFill="1" applyBorder="1" applyAlignment="1" applyProtection="1">
      <alignment horizontal="center" vertical="center"/>
      <protection locked="0"/>
    </xf>
    <xf numFmtId="0" fontId="39" fillId="0" borderId="41" xfId="97" applyFont="1" applyFill="1" applyBorder="1" applyAlignment="1" applyProtection="1">
      <alignment horizontal="center" vertical="center"/>
      <protection locked="0"/>
    </xf>
    <xf numFmtId="0" fontId="39" fillId="0" borderId="64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J23" sqref="J23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4"/>
      <c r="B1" s="131" t="s">
        <v>21</v>
      </c>
      <c r="C1" s="132"/>
      <c r="D1" s="132"/>
      <c r="E1" s="132"/>
      <c r="F1" s="132"/>
      <c r="G1" s="132"/>
      <c r="H1" s="132"/>
    </row>
    <row r="2" spans="1:10" ht="23.25" customHeight="1">
      <c r="A2" s="1"/>
      <c r="B2" s="1"/>
      <c r="C2" s="1"/>
      <c r="D2" s="1"/>
      <c r="E2" s="1"/>
      <c r="F2" s="5"/>
      <c r="I2" s="133">
        <v>43585</v>
      </c>
      <c r="J2" s="134"/>
    </row>
    <row r="3" spans="1:10" ht="18.75" customHeight="1">
      <c r="A3" s="128" t="s">
        <v>22</v>
      </c>
      <c r="B3" s="129" t="s">
        <v>23</v>
      </c>
      <c r="C3" s="129"/>
      <c r="D3" s="129"/>
      <c r="E3" s="129"/>
      <c r="F3" s="129"/>
      <c r="G3" s="137" t="s">
        <v>52</v>
      </c>
      <c r="H3" s="138"/>
      <c r="I3" s="139"/>
      <c r="J3" s="135" t="s">
        <v>53</v>
      </c>
    </row>
    <row r="4" spans="1:10" ht="18.75">
      <c r="A4" s="128"/>
      <c r="B4" s="130" t="s">
        <v>24</v>
      </c>
      <c r="C4" s="130" t="s">
        <v>25</v>
      </c>
      <c r="D4" s="129" t="s">
        <v>26</v>
      </c>
      <c r="E4" s="128" t="s">
        <v>27</v>
      </c>
      <c r="F4" s="128"/>
      <c r="G4" s="126"/>
      <c r="H4" s="125"/>
      <c r="I4" s="140"/>
      <c r="J4" s="136"/>
    </row>
    <row r="5" spans="1:10" ht="37.5">
      <c r="A5" s="128"/>
      <c r="B5" s="130"/>
      <c r="C5" s="130"/>
      <c r="D5" s="129"/>
      <c r="E5" s="2" t="s">
        <v>28</v>
      </c>
      <c r="F5" s="2" t="s">
        <v>29</v>
      </c>
      <c r="G5" s="2" t="s">
        <v>54</v>
      </c>
      <c r="H5" s="2" t="s">
        <v>20</v>
      </c>
      <c r="I5" s="2" t="s">
        <v>26</v>
      </c>
      <c r="J5" s="2"/>
    </row>
    <row r="6" spans="1:10" ht="18.75">
      <c r="A6" s="3"/>
      <c r="B6" s="6"/>
      <c r="C6" s="6"/>
      <c r="D6" s="31"/>
      <c r="E6" s="28"/>
      <c r="F6" s="28"/>
      <c r="G6" s="6"/>
      <c r="H6" s="6"/>
      <c r="I6" s="6"/>
      <c r="J6" s="6"/>
    </row>
    <row r="7" spans="1:10" s="10" customFormat="1" ht="18.75">
      <c r="A7" s="3" t="s">
        <v>30</v>
      </c>
      <c r="B7" s="32">
        <v>5755</v>
      </c>
      <c r="C7" s="6">
        <v>4804</v>
      </c>
      <c r="D7" s="31">
        <f aca="true" t="shared" si="0" ref="D7:D28">C7/B7*100</f>
        <v>83.47523892267593</v>
      </c>
      <c r="E7" s="28"/>
      <c r="F7" s="28"/>
      <c r="G7" s="6">
        <v>5615</v>
      </c>
      <c r="H7" s="6">
        <v>5615</v>
      </c>
      <c r="I7" s="31">
        <f>H7/G7*100</f>
        <v>100</v>
      </c>
      <c r="J7" s="6"/>
    </row>
    <row r="8" spans="1:10" s="10" customFormat="1" ht="18.75">
      <c r="A8" s="3" t="s">
        <v>31</v>
      </c>
      <c r="B8" s="32">
        <v>11960</v>
      </c>
      <c r="C8" s="6">
        <v>11960</v>
      </c>
      <c r="D8" s="31">
        <f t="shared" si="0"/>
        <v>100</v>
      </c>
      <c r="E8" s="28"/>
      <c r="F8" s="28"/>
      <c r="G8" s="6">
        <v>8409</v>
      </c>
      <c r="H8" s="6">
        <v>8409</v>
      </c>
      <c r="I8" s="31">
        <f>H8/G8*100</f>
        <v>100</v>
      </c>
      <c r="J8" s="6"/>
    </row>
    <row r="9" spans="1:10" s="10" customFormat="1" ht="18.75">
      <c r="A9" s="3" t="s">
        <v>32</v>
      </c>
      <c r="B9" s="32">
        <v>2674</v>
      </c>
      <c r="C9" s="6">
        <v>2674</v>
      </c>
      <c r="D9" s="31">
        <f t="shared" si="0"/>
        <v>100</v>
      </c>
      <c r="E9" s="28"/>
      <c r="F9" s="28"/>
      <c r="G9" s="6">
        <v>7185</v>
      </c>
      <c r="H9" s="6">
        <v>7185</v>
      </c>
      <c r="I9" s="31">
        <f aca="true" t="shared" si="1" ref="I9:I26">H9/G9*100</f>
        <v>100</v>
      </c>
      <c r="J9" s="6"/>
    </row>
    <row r="10" spans="1:10" s="10" customFormat="1" ht="18.75">
      <c r="A10" s="3" t="s">
        <v>33</v>
      </c>
      <c r="B10" s="32">
        <v>14791</v>
      </c>
      <c r="C10" s="6">
        <v>14791</v>
      </c>
      <c r="D10" s="31">
        <f t="shared" si="0"/>
        <v>100</v>
      </c>
      <c r="E10" s="28"/>
      <c r="F10" s="28"/>
      <c r="G10" s="6">
        <v>23720</v>
      </c>
      <c r="H10" s="6">
        <v>23720</v>
      </c>
      <c r="I10" s="31">
        <f t="shared" si="1"/>
        <v>100</v>
      </c>
      <c r="J10" s="6"/>
    </row>
    <row r="11" spans="1:10" s="10" customFormat="1" ht="18.75">
      <c r="A11" s="3" t="s">
        <v>34</v>
      </c>
      <c r="B11" s="32">
        <v>16396</v>
      </c>
      <c r="C11" s="6">
        <v>15600</v>
      </c>
      <c r="D11" s="31">
        <f t="shared" si="0"/>
        <v>95.14515735545255</v>
      </c>
      <c r="E11" s="28"/>
      <c r="F11" s="28"/>
      <c r="G11" s="6">
        <v>25738</v>
      </c>
      <c r="H11" s="6">
        <v>25738</v>
      </c>
      <c r="I11" s="31">
        <f t="shared" si="1"/>
        <v>100</v>
      </c>
      <c r="J11" s="6"/>
    </row>
    <row r="12" spans="1:10" s="10" customFormat="1" ht="18.75">
      <c r="A12" s="3" t="s">
        <v>35</v>
      </c>
      <c r="B12" s="32">
        <v>28755</v>
      </c>
      <c r="C12" s="6">
        <v>26719</v>
      </c>
      <c r="D12" s="31">
        <f t="shared" si="0"/>
        <v>92.91949226221526</v>
      </c>
      <c r="E12" s="28"/>
      <c r="F12" s="28"/>
      <c r="G12" s="6">
        <v>39394</v>
      </c>
      <c r="H12" s="6">
        <v>39394</v>
      </c>
      <c r="I12" s="31">
        <f t="shared" si="1"/>
        <v>100</v>
      </c>
      <c r="J12" s="6"/>
    </row>
    <row r="13" spans="1:10" s="10" customFormat="1" ht="18.75">
      <c r="A13" s="3" t="s">
        <v>36</v>
      </c>
      <c r="B13" s="32">
        <v>41147</v>
      </c>
      <c r="C13" s="6">
        <v>37511</v>
      </c>
      <c r="D13" s="31">
        <f t="shared" si="0"/>
        <v>91.16338979755511</v>
      </c>
      <c r="E13" s="28"/>
      <c r="F13" s="28"/>
      <c r="G13" s="6">
        <v>63013</v>
      </c>
      <c r="H13" s="6">
        <v>63013</v>
      </c>
      <c r="I13" s="31">
        <f t="shared" si="1"/>
        <v>100</v>
      </c>
      <c r="J13" s="6"/>
    </row>
    <row r="14" spans="1:10" s="10" customFormat="1" ht="18.75">
      <c r="A14" s="3" t="s">
        <v>37</v>
      </c>
      <c r="B14" s="32">
        <v>11990</v>
      </c>
      <c r="C14" s="6">
        <v>11990</v>
      </c>
      <c r="D14" s="31">
        <f t="shared" si="0"/>
        <v>100</v>
      </c>
      <c r="E14" s="28"/>
      <c r="F14" s="28"/>
      <c r="G14" s="6">
        <v>13876</v>
      </c>
      <c r="H14" s="6">
        <v>13876</v>
      </c>
      <c r="I14" s="31">
        <f t="shared" si="1"/>
        <v>100</v>
      </c>
      <c r="J14" s="6"/>
    </row>
    <row r="15" spans="1:10" s="10" customFormat="1" ht="18.75" customHeight="1">
      <c r="A15" s="3" t="s">
        <v>38</v>
      </c>
      <c r="B15" s="32">
        <v>16796</v>
      </c>
      <c r="C15" s="6">
        <v>16000</v>
      </c>
      <c r="D15" s="31">
        <f t="shared" si="0"/>
        <v>95.26077637532747</v>
      </c>
      <c r="E15" s="28"/>
      <c r="F15" s="28"/>
      <c r="G15" s="6">
        <v>28220</v>
      </c>
      <c r="H15" s="6">
        <v>28220</v>
      </c>
      <c r="I15" s="31">
        <f t="shared" si="1"/>
        <v>100</v>
      </c>
      <c r="J15" s="6"/>
    </row>
    <row r="16" spans="1:10" s="10" customFormat="1" ht="18.75">
      <c r="A16" s="3" t="s">
        <v>39</v>
      </c>
      <c r="B16" s="32">
        <v>10970</v>
      </c>
      <c r="C16" s="6">
        <v>10970</v>
      </c>
      <c r="D16" s="31">
        <f t="shared" si="0"/>
        <v>100</v>
      </c>
      <c r="E16" s="28"/>
      <c r="F16" s="28"/>
      <c r="G16" s="6">
        <v>22975</v>
      </c>
      <c r="H16" s="6">
        <v>22975</v>
      </c>
      <c r="I16" s="31">
        <f t="shared" si="1"/>
        <v>100</v>
      </c>
      <c r="J16" s="6"/>
    </row>
    <row r="17" spans="1:10" s="10" customFormat="1" ht="18.75">
      <c r="A17" s="3" t="s">
        <v>40</v>
      </c>
      <c r="B17" s="32">
        <v>8820</v>
      </c>
      <c r="C17" s="6">
        <v>7241</v>
      </c>
      <c r="D17" s="31">
        <f t="shared" si="0"/>
        <v>82.09750566893425</v>
      </c>
      <c r="E17" s="28"/>
      <c r="F17" s="28"/>
      <c r="G17" s="6">
        <v>16117</v>
      </c>
      <c r="H17" s="6">
        <v>16117</v>
      </c>
      <c r="I17" s="31">
        <f t="shared" si="1"/>
        <v>100</v>
      </c>
      <c r="J17" s="6"/>
    </row>
    <row r="18" spans="1:10" s="10" customFormat="1" ht="18.75">
      <c r="A18" s="3" t="s">
        <v>41</v>
      </c>
      <c r="B18" s="32">
        <v>15112</v>
      </c>
      <c r="C18" s="6">
        <v>15112</v>
      </c>
      <c r="D18" s="31">
        <f t="shared" si="0"/>
        <v>100</v>
      </c>
      <c r="E18" s="28"/>
      <c r="F18" s="28"/>
      <c r="G18" s="6">
        <v>29847</v>
      </c>
      <c r="H18" s="6">
        <v>29847</v>
      </c>
      <c r="I18" s="31">
        <f t="shared" si="1"/>
        <v>100</v>
      </c>
      <c r="J18" s="6"/>
    </row>
    <row r="19" spans="1:10" s="10" customFormat="1" ht="18.75">
      <c r="A19" s="3" t="s">
        <v>42</v>
      </c>
      <c r="B19" s="32">
        <v>6022</v>
      </c>
      <c r="C19" s="6">
        <v>6022</v>
      </c>
      <c r="D19" s="31">
        <f t="shared" si="0"/>
        <v>100</v>
      </c>
      <c r="E19" s="28"/>
      <c r="F19" s="28"/>
      <c r="G19" s="6">
        <v>13889</v>
      </c>
      <c r="H19" s="6">
        <v>13889</v>
      </c>
      <c r="I19" s="31">
        <f t="shared" si="1"/>
        <v>100</v>
      </c>
      <c r="J19" s="6"/>
    </row>
    <row r="20" spans="1:10" s="10" customFormat="1" ht="20.25" customHeight="1">
      <c r="A20" s="3" t="s">
        <v>43</v>
      </c>
      <c r="B20" s="32">
        <v>10681</v>
      </c>
      <c r="C20" s="6">
        <v>10681</v>
      </c>
      <c r="D20" s="31">
        <f t="shared" si="0"/>
        <v>100</v>
      </c>
      <c r="E20" s="28"/>
      <c r="F20" s="28"/>
      <c r="G20" s="6">
        <v>28798</v>
      </c>
      <c r="H20" s="6">
        <v>28798</v>
      </c>
      <c r="I20" s="31">
        <f t="shared" si="1"/>
        <v>100</v>
      </c>
      <c r="J20" s="6"/>
    </row>
    <row r="21" spans="1:10" s="10" customFormat="1" ht="18.75">
      <c r="A21" s="3" t="s">
        <v>44</v>
      </c>
      <c r="B21" s="32">
        <v>15939</v>
      </c>
      <c r="C21" s="6">
        <v>15939</v>
      </c>
      <c r="D21" s="31">
        <f t="shared" si="0"/>
        <v>100</v>
      </c>
      <c r="E21" s="28"/>
      <c r="F21" s="28"/>
      <c r="G21" s="6">
        <v>29055</v>
      </c>
      <c r="H21" s="6">
        <v>29055</v>
      </c>
      <c r="I21" s="31">
        <f t="shared" si="1"/>
        <v>100</v>
      </c>
      <c r="J21" s="6"/>
    </row>
    <row r="22" spans="1:10" s="10" customFormat="1" ht="18.75">
      <c r="A22" s="3" t="s">
        <v>45</v>
      </c>
      <c r="B22" s="32">
        <v>10057</v>
      </c>
      <c r="C22" s="6">
        <v>8112</v>
      </c>
      <c r="D22" s="31">
        <f t="shared" si="0"/>
        <v>80.6602366510888</v>
      </c>
      <c r="E22" s="28"/>
      <c r="F22" s="28"/>
      <c r="G22" s="6">
        <v>17955</v>
      </c>
      <c r="H22" s="6">
        <v>17955</v>
      </c>
      <c r="I22" s="31">
        <f t="shared" si="1"/>
        <v>100</v>
      </c>
      <c r="J22" s="6"/>
    </row>
    <row r="23" spans="1:10" s="10" customFormat="1" ht="18.75">
      <c r="A23" s="3" t="s">
        <v>46</v>
      </c>
      <c r="B23" s="32">
        <v>8502</v>
      </c>
      <c r="C23" s="6">
        <v>8502</v>
      </c>
      <c r="D23" s="31">
        <f t="shared" si="0"/>
        <v>100</v>
      </c>
      <c r="E23" s="28"/>
      <c r="F23" s="28"/>
      <c r="G23" s="6">
        <v>15499</v>
      </c>
      <c r="H23" s="6">
        <v>15499</v>
      </c>
      <c r="I23" s="31">
        <f t="shared" si="1"/>
        <v>100</v>
      </c>
      <c r="J23" s="6"/>
    </row>
    <row r="24" spans="1:10" s="10" customFormat="1" ht="18.75">
      <c r="A24" s="3" t="s">
        <v>47</v>
      </c>
      <c r="B24" s="32">
        <v>22013</v>
      </c>
      <c r="C24" s="6">
        <v>22013</v>
      </c>
      <c r="D24" s="31">
        <f t="shared" si="0"/>
        <v>100</v>
      </c>
      <c r="E24" s="28"/>
      <c r="F24" s="28"/>
      <c r="G24" s="6">
        <v>30000</v>
      </c>
      <c r="H24" s="6">
        <v>30000</v>
      </c>
      <c r="I24" s="31">
        <f t="shared" si="1"/>
        <v>100</v>
      </c>
      <c r="J24" s="6"/>
    </row>
    <row r="25" spans="1:10" s="10" customFormat="1" ht="18.75">
      <c r="A25" s="3" t="s">
        <v>48</v>
      </c>
      <c r="B25" s="32">
        <v>18508</v>
      </c>
      <c r="C25" s="6">
        <v>15989</v>
      </c>
      <c r="D25" s="31">
        <f t="shared" si="0"/>
        <v>86.38966933218067</v>
      </c>
      <c r="E25" s="28"/>
      <c r="F25" s="28"/>
      <c r="G25" s="6">
        <v>66030</v>
      </c>
      <c r="H25" s="6">
        <v>66030</v>
      </c>
      <c r="I25" s="31">
        <f t="shared" si="1"/>
        <v>100</v>
      </c>
      <c r="J25" s="6"/>
    </row>
    <row r="26" spans="1:10" s="10" customFormat="1" ht="18.75">
      <c r="A26" s="3" t="s">
        <v>49</v>
      </c>
      <c r="B26" s="32">
        <v>27879</v>
      </c>
      <c r="C26" s="6">
        <v>27879</v>
      </c>
      <c r="D26" s="31">
        <f t="shared" si="0"/>
        <v>100</v>
      </c>
      <c r="E26" s="28"/>
      <c r="F26" s="28">
        <v>39</v>
      </c>
      <c r="G26" s="6">
        <v>55259</v>
      </c>
      <c r="H26" s="6">
        <v>55259</v>
      </c>
      <c r="I26" s="31">
        <f t="shared" si="1"/>
        <v>100</v>
      </c>
      <c r="J26" s="6"/>
    </row>
    <row r="27" spans="1:10" ht="18.75" hidden="1">
      <c r="A27" s="3"/>
      <c r="B27" s="6"/>
      <c r="C27" s="6"/>
      <c r="D27" s="31" t="e">
        <f t="shared" si="0"/>
        <v>#DIV/0!</v>
      </c>
      <c r="E27" s="28"/>
      <c r="F27" s="33"/>
      <c r="G27" s="10">
        <v>570306</v>
      </c>
      <c r="H27" s="10"/>
      <c r="I27" s="31">
        <f>H27/G27*100</f>
        <v>0</v>
      </c>
      <c r="J27" s="10"/>
    </row>
    <row r="28" spans="1:10" ht="18.75">
      <c r="A28" s="34" t="s">
        <v>50</v>
      </c>
      <c r="B28" s="35">
        <f>SUM(B7:B27)</f>
        <v>304767</v>
      </c>
      <c r="C28" s="36">
        <f>SUM(C7:C26)</f>
        <v>290509</v>
      </c>
      <c r="D28" s="37">
        <f t="shared" si="0"/>
        <v>95.32167196579681</v>
      </c>
      <c r="E28" s="38">
        <f>SUM(E7:E26)</f>
        <v>0</v>
      </c>
      <c r="F28" s="38">
        <f>SUM(F7:F26)</f>
        <v>39</v>
      </c>
      <c r="G28" s="38">
        <f>SUM(G7:G26)</f>
        <v>540594</v>
      </c>
      <c r="H28" s="38">
        <f>SUM(H7:H26)</f>
        <v>540594</v>
      </c>
      <c r="I28" s="37">
        <f>H28/G28*100</f>
        <v>100</v>
      </c>
      <c r="J28" s="38">
        <f>SUM(J7:J26)</f>
        <v>0</v>
      </c>
    </row>
    <row r="29" spans="1:10" ht="18.75">
      <c r="A29" s="39" t="s">
        <v>51</v>
      </c>
      <c r="B29" s="40">
        <v>289168</v>
      </c>
      <c r="C29" s="40">
        <v>141066</v>
      </c>
      <c r="D29" s="41">
        <v>48.78340618602335</v>
      </c>
      <c r="E29" s="42">
        <v>0</v>
      </c>
      <c r="F29" s="43">
        <v>107</v>
      </c>
      <c r="G29" s="43">
        <v>570306</v>
      </c>
      <c r="H29" s="43">
        <v>52235</v>
      </c>
      <c r="I29" s="44">
        <v>9.159118087482861</v>
      </c>
      <c r="J29" s="43">
        <v>163</v>
      </c>
    </row>
    <row r="30" ht="12.75">
      <c r="I30" s="29"/>
    </row>
  </sheetData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0" zoomScaleSheetLayoutView="11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2.75"/>
  <cols>
    <col min="1" max="1" width="19.875" style="10" customWidth="1"/>
    <col min="2" max="2" width="9.00390625" style="10" customWidth="1"/>
    <col min="3" max="3" width="8.875" style="10" customWidth="1"/>
    <col min="4" max="4" width="6.875" style="10" customWidth="1"/>
    <col min="5" max="5" width="8.25390625" style="10" customWidth="1"/>
    <col min="6" max="6" width="9.75390625" style="10" customWidth="1"/>
    <col min="7" max="7" width="8.625" style="10" customWidth="1"/>
    <col min="8" max="8" width="7.00390625" style="10" customWidth="1"/>
    <col min="9" max="9" width="7.375" style="10" customWidth="1"/>
    <col min="10" max="10" width="9.375" style="10" customWidth="1"/>
    <col min="11" max="11" width="7.875" style="10" customWidth="1"/>
    <col min="12" max="12" width="9.75390625" style="10" customWidth="1"/>
    <col min="13" max="13" width="8.125" style="10" customWidth="1"/>
    <col min="14" max="14" width="7.625" style="10" customWidth="1"/>
    <col min="15" max="15" width="7.75390625" style="10" bestFit="1" customWidth="1"/>
    <col min="16" max="16" width="8.875" style="10" customWidth="1"/>
    <col min="17" max="17" width="8.00390625" style="10" customWidth="1"/>
    <col min="18" max="18" width="6.625" style="10" hidden="1" customWidth="1"/>
    <col min="19" max="19" width="5.25390625" style="10" hidden="1" customWidth="1"/>
    <col min="20" max="20" width="6.625" style="10" hidden="1" customWidth="1"/>
    <col min="21" max="21" width="3.75390625" style="10" hidden="1" customWidth="1"/>
    <col min="22" max="22" width="10.125" style="10" customWidth="1"/>
    <col min="23" max="23" width="8.625" style="10" customWidth="1"/>
    <col min="24" max="24" width="8.875" style="10" customWidth="1"/>
    <col min="25" max="25" width="8.625" style="10" customWidth="1"/>
    <col min="26" max="26" width="5.75390625" style="10" hidden="1" customWidth="1"/>
    <col min="27" max="27" width="3.75390625" style="10" hidden="1" customWidth="1"/>
    <col min="28" max="28" width="9.00390625" style="10" customWidth="1"/>
    <col min="29" max="29" width="9.875" style="10" customWidth="1"/>
    <col min="30" max="30" width="6.25390625" style="10" hidden="1" customWidth="1"/>
    <col min="31" max="31" width="4.25390625" style="10" hidden="1" customWidth="1"/>
    <col min="32" max="32" width="9.125" style="10" customWidth="1"/>
    <col min="33" max="33" width="8.125" style="10" customWidth="1"/>
    <col min="34" max="34" width="8.875" style="10" bestFit="1" customWidth="1"/>
    <col min="35" max="35" width="6.875" style="10" customWidth="1"/>
    <col min="36" max="36" width="8.125" style="10" customWidth="1"/>
    <col min="37" max="37" width="7.25390625" style="10" customWidth="1"/>
    <col min="38" max="38" width="6.25390625" style="10" bestFit="1" customWidth="1"/>
    <col min="39" max="39" width="5.875" style="10" customWidth="1"/>
    <col min="40" max="40" width="8.375" style="10" customWidth="1"/>
    <col min="41" max="42" width="7.00390625" style="10" customWidth="1"/>
    <col min="43" max="43" width="6.625" style="10" bestFit="1" customWidth="1"/>
    <col min="44" max="44" width="7.00390625" style="10" customWidth="1"/>
    <col min="45" max="45" width="6.625" style="10" customWidth="1"/>
    <col min="46" max="46" width="4.375" style="10" hidden="1" customWidth="1"/>
    <col min="47" max="47" width="5.25390625" style="10" hidden="1" customWidth="1"/>
    <col min="48" max="48" width="8.875" style="10" customWidth="1"/>
    <col min="49" max="49" width="7.75390625" style="10" customWidth="1"/>
    <col min="50" max="50" width="9.625" style="10" customWidth="1"/>
    <col min="51" max="51" width="8.75390625" style="10" customWidth="1"/>
    <col min="52" max="52" width="5.75390625" style="10" hidden="1" customWidth="1"/>
    <col min="53" max="53" width="1.625" style="10" hidden="1" customWidth="1"/>
    <col min="54" max="54" width="11.125" style="10" customWidth="1"/>
    <col min="55" max="55" width="10.125" style="10" customWidth="1"/>
    <col min="56" max="56" width="7.75390625" style="10" bestFit="1" customWidth="1"/>
    <col min="57" max="57" width="6.25390625" style="10" customWidth="1"/>
    <col min="58" max="58" width="5.75390625" style="10" hidden="1" customWidth="1"/>
    <col min="59" max="59" width="3.75390625" style="10" hidden="1" customWidth="1"/>
    <col min="60" max="60" width="10.875" style="10" customWidth="1"/>
    <col min="61" max="61" width="10.625" style="10" customWidth="1"/>
    <col min="62" max="62" width="12.875" style="10" customWidth="1"/>
    <col min="63" max="63" width="9.25390625" style="10" customWidth="1"/>
    <col min="64" max="64" width="3.75390625" style="10" customWidth="1"/>
    <col min="65" max="16384" width="9.125" style="10" customWidth="1"/>
  </cols>
  <sheetData>
    <row r="1" spans="1:63" ht="18.75" customHeight="1">
      <c r="A1" s="7"/>
      <c r="B1" s="159" t="s">
        <v>55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7"/>
      <c r="N1" s="27"/>
      <c r="O1" s="27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  <c r="BK1" s="9"/>
    </row>
    <row r="2" spans="1:63" ht="18.75">
      <c r="A2" s="8"/>
      <c r="B2" s="8"/>
      <c r="C2" s="8"/>
      <c r="D2" s="8"/>
      <c r="E2" s="8"/>
      <c r="F2" s="8"/>
      <c r="G2" s="8"/>
      <c r="H2" s="8"/>
      <c r="I2" s="26"/>
      <c r="J2" s="46"/>
      <c r="K2" s="142">
        <v>43585</v>
      </c>
      <c r="L2" s="143"/>
      <c r="M2" s="143"/>
      <c r="N2" s="143"/>
      <c r="O2" s="143"/>
      <c r="P2" s="143"/>
      <c r="Q2" s="14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9"/>
      <c r="BK2" s="9"/>
    </row>
    <row r="3" spans="1:63" ht="19.5" customHeight="1">
      <c r="A3" s="141" t="s">
        <v>56</v>
      </c>
      <c r="B3" s="141" t="s">
        <v>57</v>
      </c>
      <c r="C3" s="141"/>
      <c r="D3" s="141"/>
      <c r="E3" s="141"/>
      <c r="F3" s="144" t="s">
        <v>58</v>
      </c>
      <c r="G3" s="147"/>
      <c r="H3" s="147"/>
      <c r="I3" s="147"/>
      <c r="J3" s="147"/>
      <c r="K3" s="147"/>
      <c r="L3" s="147"/>
      <c r="M3" s="147"/>
      <c r="N3" s="147"/>
      <c r="O3" s="148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3"/>
      <c r="AC3" s="13"/>
      <c r="AD3" s="13"/>
      <c r="AE3" s="14"/>
      <c r="AF3" s="144" t="s">
        <v>59</v>
      </c>
      <c r="AG3" s="145"/>
      <c r="AH3" s="145"/>
      <c r="AI3" s="145"/>
      <c r="AJ3" s="145"/>
      <c r="AK3" s="145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1" t="s">
        <v>60</v>
      </c>
      <c r="AW3" s="141"/>
      <c r="AX3" s="141" t="s">
        <v>61</v>
      </c>
      <c r="AY3" s="141"/>
      <c r="AZ3" s="155" t="s">
        <v>62</v>
      </c>
      <c r="BA3" s="156"/>
      <c r="BB3" s="141" t="s">
        <v>63</v>
      </c>
      <c r="BC3" s="141"/>
      <c r="BD3" s="153"/>
      <c r="BE3" s="153"/>
      <c r="BF3" s="154"/>
      <c r="BG3" s="154"/>
      <c r="BH3" s="154"/>
      <c r="BI3" s="154"/>
      <c r="BJ3" s="154"/>
      <c r="BK3" s="154"/>
    </row>
    <row r="4" spans="1:63" ht="30.75" customHeight="1">
      <c r="A4" s="141"/>
      <c r="B4" s="141"/>
      <c r="C4" s="141"/>
      <c r="D4" s="141"/>
      <c r="E4" s="141"/>
      <c r="F4" s="141" t="s">
        <v>64</v>
      </c>
      <c r="G4" s="141"/>
      <c r="H4" s="141"/>
      <c r="I4" s="141"/>
      <c r="J4" s="150" t="s">
        <v>65</v>
      </c>
      <c r="K4" s="151"/>
      <c r="L4" s="150" t="s">
        <v>66</v>
      </c>
      <c r="M4" s="151"/>
      <c r="N4" s="160" t="s">
        <v>67</v>
      </c>
      <c r="O4" s="161"/>
      <c r="P4" s="160" t="s">
        <v>68</v>
      </c>
      <c r="Q4" s="161"/>
      <c r="R4" s="160" t="s">
        <v>69</v>
      </c>
      <c r="S4" s="161"/>
      <c r="T4" s="160" t="s">
        <v>70</v>
      </c>
      <c r="U4" s="161"/>
      <c r="V4" s="149" t="s">
        <v>71</v>
      </c>
      <c r="W4" s="149"/>
      <c r="X4" s="149" t="s">
        <v>72</v>
      </c>
      <c r="Y4" s="149"/>
      <c r="Z4" s="149" t="s">
        <v>73</v>
      </c>
      <c r="AA4" s="149"/>
      <c r="AB4" s="160" t="s">
        <v>74</v>
      </c>
      <c r="AC4" s="161"/>
      <c r="AD4" s="149" t="s">
        <v>75</v>
      </c>
      <c r="AE4" s="149"/>
      <c r="AF4" s="141" t="s">
        <v>64</v>
      </c>
      <c r="AG4" s="141"/>
      <c r="AH4" s="152" t="s">
        <v>76</v>
      </c>
      <c r="AI4" s="152"/>
      <c r="AJ4" s="152" t="s">
        <v>77</v>
      </c>
      <c r="AK4" s="152"/>
      <c r="AL4" s="152" t="s">
        <v>78</v>
      </c>
      <c r="AM4" s="152"/>
      <c r="AN4" s="152" t="s">
        <v>79</v>
      </c>
      <c r="AO4" s="152"/>
      <c r="AP4" s="150" t="s">
        <v>80</v>
      </c>
      <c r="AQ4" s="151"/>
      <c r="AR4" s="152" t="s">
        <v>81</v>
      </c>
      <c r="AS4" s="152"/>
      <c r="AT4" s="152" t="s">
        <v>92</v>
      </c>
      <c r="AU4" s="152"/>
      <c r="AV4" s="141"/>
      <c r="AW4" s="141"/>
      <c r="AX4" s="141"/>
      <c r="AY4" s="141"/>
      <c r="AZ4" s="157"/>
      <c r="BA4" s="158"/>
      <c r="BB4" s="141" t="s">
        <v>82</v>
      </c>
      <c r="BC4" s="141"/>
      <c r="BD4" s="152" t="s">
        <v>83</v>
      </c>
      <c r="BE4" s="152"/>
      <c r="BF4" s="152" t="s">
        <v>84</v>
      </c>
      <c r="BG4" s="152"/>
      <c r="BH4" s="152" t="s">
        <v>85</v>
      </c>
      <c r="BI4" s="152"/>
      <c r="BJ4" s="152" t="s">
        <v>86</v>
      </c>
      <c r="BK4" s="152"/>
    </row>
    <row r="5" spans="1:63" ht="31.5" customHeight="1">
      <c r="A5" s="141"/>
      <c r="B5" s="15" t="s">
        <v>87</v>
      </c>
      <c r="C5" s="15" t="s">
        <v>88</v>
      </c>
      <c r="D5" s="15" t="s">
        <v>26</v>
      </c>
      <c r="E5" s="15" t="s">
        <v>19</v>
      </c>
      <c r="F5" s="15" t="s">
        <v>87</v>
      </c>
      <c r="G5" s="15" t="s">
        <v>88</v>
      </c>
      <c r="H5" s="15" t="s">
        <v>26</v>
      </c>
      <c r="I5" s="15" t="s">
        <v>19</v>
      </c>
      <c r="J5" s="15" t="s">
        <v>87</v>
      </c>
      <c r="K5" s="15" t="s">
        <v>88</v>
      </c>
      <c r="L5" s="15" t="s">
        <v>87</v>
      </c>
      <c r="M5" s="15" t="s">
        <v>88</v>
      </c>
      <c r="N5" s="15" t="s">
        <v>87</v>
      </c>
      <c r="O5" s="15" t="s">
        <v>88</v>
      </c>
      <c r="P5" s="15" t="s">
        <v>87</v>
      </c>
      <c r="Q5" s="15" t="s">
        <v>88</v>
      </c>
      <c r="R5" s="15" t="s">
        <v>87</v>
      </c>
      <c r="S5" s="15" t="s">
        <v>88</v>
      </c>
      <c r="T5" s="15" t="s">
        <v>87</v>
      </c>
      <c r="U5" s="15" t="s">
        <v>88</v>
      </c>
      <c r="V5" s="15" t="s">
        <v>87</v>
      </c>
      <c r="W5" s="15" t="s">
        <v>88</v>
      </c>
      <c r="X5" s="15" t="s">
        <v>87</v>
      </c>
      <c r="Y5" s="15" t="s">
        <v>88</v>
      </c>
      <c r="Z5" s="15" t="s">
        <v>87</v>
      </c>
      <c r="AA5" s="15" t="s">
        <v>88</v>
      </c>
      <c r="AB5" s="15" t="s">
        <v>87</v>
      </c>
      <c r="AC5" s="15" t="s">
        <v>88</v>
      </c>
      <c r="AD5" s="15" t="s">
        <v>87</v>
      </c>
      <c r="AE5" s="15" t="s">
        <v>88</v>
      </c>
      <c r="AF5" s="15" t="s">
        <v>87</v>
      </c>
      <c r="AG5" s="15" t="s">
        <v>88</v>
      </c>
      <c r="AH5" s="15" t="s">
        <v>87</v>
      </c>
      <c r="AI5" s="15" t="s">
        <v>88</v>
      </c>
      <c r="AJ5" s="15" t="s">
        <v>87</v>
      </c>
      <c r="AK5" s="15" t="s">
        <v>88</v>
      </c>
      <c r="AL5" s="15" t="s">
        <v>87</v>
      </c>
      <c r="AM5" s="15" t="s">
        <v>88</v>
      </c>
      <c r="AN5" s="15" t="s">
        <v>87</v>
      </c>
      <c r="AO5" s="15" t="s">
        <v>88</v>
      </c>
      <c r="AP5" s="15" t="s">
        <v>87</v>
      </c>
      <c r="AQ5" s="15" t="s">
        <v>88</v>
      </c>
      <c r="AR5" s="15" t="s">
        <v>87</v>
      </c>
      <c r="AS5" s="15" t="s">
        <v>88</v>
      </c>
      <c r="AT5" s="15" t="s">
        <v>87</v>
      </c>
      <c r="AU5" s="15" t="s">
        <v>88</v>
      </c>
      <c r="AV5" s="15" t="s">
        <v>87</v>
      </c>
      <c r="AW5" s="15" t="s">
        <v>88</v>
      </c>
      <c r="AX5" s="15" t="s">
        <v>87</v>
      </c>
      <c r="AY5" s="15" t="s">
        <v>88</v>
      </c>
      <c r="AZ5" s="15" t="s">
        <v>87</v>
      </c>
      <c r="BA5" s="15" t="s">
        <v>88</v>
      </c>
      <c r="BB5" s="15" t="s">
        <v>87</v>
      </c>
      <c r="BC5" s="15" t="s">
        <v>88</v>
      </c>
      <c r="BD5" s="15" t="s">
        <v>87</v>
      </c>
      <c r="BE5" s="15" t="s">
        <v>88</v>
      </c>
      <c r="BF5" s="15" t="s">
        <v>87</v>
      </c>
      <c r="BG5" s="15" t="s">
        <v>88</v>
      </c>
      <c r="BH5" s="15" t="s">
        <v>87</v>
      </c>
      <c r="BI5" s="15" t="s">
        <v>88</v>
      </c>
      <c r="BJ5" s="15" t="s">
        <v>87</v>
      </c>
      <c r="BK5" s="15" t="s">
        <v>88</v>
      </c>
    </row>
    <row r="6" spans="1:63" ht="18" customHeight="1">
      <c r="A6" s="47" t="s">
        <v>0</v>
      </c>
      <c r="B6" s="48"/>
      <c r="C6" s="48"/>
      <c r="D6" s="49"/>
      <c r="E6" s="50"/>
      <c r="F6" s="50">
        <f>J6+L6+N6+P6+R6+T6+V6+X6+Z6+AD6</f>
        <v>0</v>
      </c>
      <c r="G6" s="50">
        <f>K6+M6+O6+Q6+S6+U6+W6+Y6+AA6+AE6+AC6</f>
        <v>0</v>
      </c>
      <c r="H6" s="49"/>
      <c r="I6" s="50"/>
      <c r="J6" s="51"/>
      <c r="K6" s="50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51"/>
      <c r="Y6" s="50"/>
      <c r="Z6" s="51"/>
      <c r="AA6" s="50"/>
      <c r="AB6" s="52"/>
      <c r="AC6" s="50"/>
      <c r="AD6" s="51"/>
      <c r="AE6" s="50"/>
      <c r="AF6" s="50"/>
      <c r="AG6" s="50"/>
      <c r="AH6" s="51"/>
      <c r="AI6" s="50"/>
      <c r="AJ6" s="51"/>
      <c r="AK6" s="50"/>
      <c r="AL6" s="51"/>
      <c r="AM6" s="50"/>
      <c r="AN6" s="51"/>
      <c r="AO6" s="50"/>
      <c r="AP6" s="51"/>
      <c r="AQ6" s="50"/>
      <c r="AR6" s="50"/>
      <c r="AS6" s="50"/>
      <c r="AT6" s="50"/>
      <c r="AU6" s="50"/>
      <c r="AV6" s="53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</row>
    <row r="7" spans="1:63" ht="15" customHeight="1">
      <c r="A7" s="47" t="s">
        <v>14</v>
      </c>
      <c r="B7" s="48">
        <f>F7+AF7+AV7+AX7+BB7+AZ7</f>
        <v>14050</v>
      </c>
      <c r="C7" s="48">
        <f>G7+AG7+AW7+AY7+BC7+BA7</f>
        <v>5948</v>
      </c>
      <c r="D7" s="49">
        <f aca="true" t="shared" si="0" ref="D7:D26">C7/B7*100</f>
        <v>42.33451957295374</v>
      </c>
      <c r="E7" s="48">
        <v>632</v>
      </c>
      <c r="F7" s="48">
        <f>J7+L7+N7+P7+R7+T7+V7+X7+AB7+AD7+Z7</f>
        <v>2415</v>
      </c>
      <c r="G7" s="48">
        <f>K7+M7+O7+Q7+S7+U7+W7+Y7+AC7+AE7+AA7</f>
        <v>2243</v>
      </c>
      <c r="H7" s="49">
        <f aca="true" t="shared" si="1" ref="H7:H27">G7/F7*100</f>
        <v>92.87784679089027</v>
      </c>
      <c r="I7" s="48">
        <v>277</v>
      </c>
      <c r="J7" s="48">
        <v>150</v>
      </c>
      <c r="K7" s="48">
        <v>150</v>
      </c>
      <c r="L7" s="48">
        <v>150</v>
      </c>
      <c r="M7" s="48">
        <v>650</v>
      </c>
      <c r="N7" s="48">
        <v>1610</v>
      </c>
      <c r="O7" s="48">
        <v>1443</v>
      </c>
      <c r="P7" s="48"/>
      <c r="Q7" s="48"/>
      <c r="R7" s="48"/>
      <c r="S7" s="48"/>
      <c r="T7" s="48">
        <v>335</v>
      </c>
      <c r="U7" s="48"/>
      <c r="V7" s="48">
        <v>170</v>
      </c>
      <c r="W7" s="48"/>
      <c r="X7" s="48"/>
      <c r="Y7" s="48"/>
      <c r="Z7" s="48"/>
      <c r="AA7" s="48"/>
      <c r="AB7" s="54"/>
      <c r="AC7" s="55"/>
      <c r="AD7" s="48"/>
      <c r="AE7" s="48"/>
      <c r="AF7" s="48">
        <f>AH7+AJ7+AL7+AN7+AP7+AR7+AT7</f>
        <v>5150</v>
      </c>
      <c r="AG7" s="48">
        <f>AI7+AK7+AM7+AO7+AQ7+AS7+AU7</f>
        <v>837</v>
      </c>
      <c r="AH7" s="48">
        <v>3550</v>
      </c>
      <c r="AI7" s="48">
        <v>655</v>
      </c>
      <c r="AJ7" s="48"/>
      <c r="AK7" s="48"/>
      <c r="AL7" s="48"/>
      <c r="AM7" s="48"/>
      <c r="AN7" s="48"/>
      <c r="AO7" s="48"/>
      <c r="AP7" s="48"/>
      <c r="AQ7" s="48"/>
      <c r="AR7" s="48">
        <v>1600</v>
      </c>
      <c r="AS7" s="48">
        <v>182</v>
      </c>
      <c r="AT7" s="48"/>
      <c r="AU7" s="48"/>
      <c r="AV7" s="48">
        <v>12</v>
      </c>
      <c r="AW7" s="48"/>
      <c r="AX7" s="48"/>
      <c r="AY7" s="48"/>
      <c r="AZ7" s="48"/>
      <c r="BA7" s="48"/>
      <c r="BB7" s="48">
        <f>BD7+BF7+BH7+BJ7</f>
        <v>6473</v>
      </c>
      <c r="BC7" s="48">
        <f>BE7+BG7+BI7+BK7</f>
        <v>2868</v>
      </c>
      <c r="BD7" s="48"/>
      <c r="BE7" s="48"/>
      <c r="BF7" s="48"/>
      <c r="BG7" s="48"/>
      <c r="BH7" s="48">
        <v>5245</v>
      </c>
      <c r="BI7" s="48">
        <v>1830</v>
      </c>
      <c r="BJ7" s="48">
        <v>1228</v>
      </c>
      <c r="BK7" s="48">
        <v>1038</v>
      </c>
    </row>
    <row r="8" spans="1:63" ht="15" customHeight="1">
      <c r="A8" s="47" t="s">
        <v>15</v>
      </c>
      <c r="B8" s="48">
        <f aca="true" t="shared" si="2" ref="B8:B26">F8+AF8+AV8+AX8+BB8+AZ8</f>
        <v>20158</v>
      </c>
      <c r="C8" s="48">
        <f aca="true" t="shared" si="3" ref="C8:C26">G8+AG8+AW8+AY8+BC8+BA8</f>
        <v>12284</v>
      </c>
      <c r="D8" s="49">
        <f t="shared" si="0"/>
        <v>60.938585177100904</v>
      </c>
      <c r="E8" s="48">
        <v>1262</v>
      </c>
      <c r="F8" s="48">
        <f aca="true" t="shared" si="4" ref="F8:F26">J8+L8+N8+P8+R8+T8+V8+X8+AB8+AD8+Z8</f>
        <v>9910</v>
      </c>
      <c r="G8" s="48">
        <f aca="true" t="shared" si="5" ref="G8:G26">K8+M8+O8+Q8+S8+U8+W8+Y8+AC8+AE8+AA8</f>
        <v>9478</v>
      </c>
      <c r="H8" s="49">
        <f t="shared" si="1"/>
        <v>95.64076690211907</v>
      </c>
      <c r="I8" s="48">
        <v>640</v>
      </c>
      <c r="J8" s="48">
        <v>3243</v>
      </c>
      <c r="K8" s="48">
        <v>3712</v>
      </c>
      <c r="L8" s="48">
        <v>4749</v>
      </c>
      <c r="M8" s="48">
        <v>4088</v>
      </c>
      <c r="N8" s="48">
        <v>1511</v>
      </c>
      <c r="O8" s="48">
        <v>1518</v>
      </c>
      <c r="P8" s="48"/>
      <c r="Q8" s="48"/>
      <c r="R8" s="48"/>
      <c r="S8" s="48"/>
      <c r="T8" s="48"/>
      <c r="U8" s="48"/>
      <c r="V8" s="48">
        <v>297</v>
      </c>
      <c r="W8" s="48">
        <v>50</v>
      </c>
      <c r="X8" s="48">
        <v>50</v>
      </c>
      <c r="Y8" s="48">
        <v>50</v>
      </c>
      <c r="Z8" s="56"/>
      <c r="AA8" s="56"/>
      <c r="AB8" s="57">
        <v>60</v>
      </c>
      <c r="AC8" s="57">
        <v>60</v>
      </c>
      <c r="AD8" s="48"/>
      <c r="AE8" s="48"/>
      <c r="AF8" s="48">
        <f aca="true" t="shared" si="6" ref="AF8:AF26">AH8+AJ8+AL8+AN8+AP8+AR8+AT8</f>
        <v>6505</v>
      </c>
      <c r="AG8" s="48">
        <f aca="true" t="shared" si="7" ref="AG8:AG26">AI8+AK8+AM8+AO8+AQ8+AS8+AU8</f>
        <v>490</v>
      </c>
      <c r="AH8" s="48">
        <v>5030</v>
      </c>
      <c r="AI8" s="48"/>
      <c r="AJ8" s="48"/>
      <c r="AK8" s="48"/>
      <c r="AL8" s="48"/>
      <c r="AM8" s="48"/>
      <c r="AN8" s="48">
        <v>150</v>
      </c>
      <c r="AO8" s="48"/>
      <c r="AP8" s="48">
        <v>1025</v>
      </c>
      <c r="AQ8" s="48">
        <v>490</v>
      </c>
      <c r="AR8" s="48">
        <v>300</v>
      </c>
      <c r="AS8" s="48"/>
      <c r="AT8" s="48"/>
      <c r="AU8" s="48"/>
      <c r="AV8" s="48">
        <v>101</v>
      </c>
      <c r="AW8" s="48"/>
      <c r="AX8" s="48">
        <v>825</v>
      </c>
      <c r="AY8" s="48">
        <v>4</v>
      </c>
      <c r="AZ8" s="48"/>
      <c r="BA8" s="48"/>
      <c r="BB8" s="48">
        <f aca="true" t="shared" si="8" ref="BB8:BB26">BD8+BF8+BH8+BJ8</f>
        <v>2817</v>
      </c>
      <c r="BC8" s="48">
        <f aca="true" t="shared" si="9" ref="BC8:BC26">BE8+BG8+BI8+BK8</f>
        <v>2312</v>
      </c>
      <c r="BD8" s="48">
        <v>522</v>
      </c>
      <c r="BE8" s="48"/>
      <c r="BF8" s="48"/>
      <c r="BG8" s="48"/>
      <c r="BH8" s="48">
        <v>2018</v>
      </c>
      <c r="BI8" s="48">
        <v>2312</v>
      </c>
      <c r="BJ8" s="48">
        <v>277</v>
      </c>
      <c r="BK8" s="48"/>
    </row>
    <row r="9" spans="1:63" ht="14.25" customHeight="1">
      <c r="A9" s="47" t="s">
        <v>1</v>
      </c>
      <c r="B9" s="48">
        <f t="shared" si="2"/>
        <v>8950</v>
      </c>
      <c r="C9" s="48">
        <f t="shared" si="3"/>
        <v>2610</v>
      </c>
      <c r="D9" s="49">
        <f t="shared" si="0"/>
        <v>29.16201117318436</v>
      </c>
      <c r="E9" s="48">
        <v>200</v>
      </c>
      <c r="F9" s="48">
        <f t="shared" si="4"/>
        <v>4955</v>
      </c>
      <c r="G9" s="48">
        <f t="shared" si="5"/>
        <v>1210</v>
      </c>
      <c r="H9" s="49">
        <f t="shared" si="1"/>
        <v>24.419778002018163</v>
      </c>
      <c r="I9" s="48">
        <v>0</v>
      </c>
      <c r="J9" s="48">
        <v>1140</v>
      </c>
      <c r="K9" s="48">
        <v>390</v>
      </c>
      <c r="L9" s="48">
        <v>1070</v>
      </c>
      <c r="M9" s="48"/>
      <c r="N9" s="48">
        <v>945</v>
      </c>
      <c r="O9" s="48">
        <v>820</v>
      </c>
      <c r="P9" s="48"/>
      <c r="Q9" s="48"/>
      <c r="R9" s="48">
        <v>1000</v>
      </c>
      <c r="S9" s="48"/>
      <c r="T9" s="48">
        <v>650</v>
      </c>
      <c r="U9" s="48"/>
      <c r="V9" s="48"/>
      <c r="W9" s="48"/>
      <c r="X9" s="48"/>
      <c r="Y9" s="48"/>
      <c r="Z9" s="48"/>
      <c r="AA9" s="48"/>
      <c r="AB9" s="54"/>
      <c r="AC9" s="58"/>
      <c r="AD9" s="48">
        <v>150</v>
      </c>
      <c r="AE9" s="48"/>
      <c r="AF9" s="48">
        <f t="shared" si="6"/>
        <v>800</v>
      </c>
      <c r="AG9" s="48">
        <f t="shared" si="7"/>
        <v>600</v>
      </c>
      <c r="AH9" s="48"/>
      <c r="AI9" s="48"/>
      <c r="AJ9" s="48"/>
      <c r="AK9" s="48"/>
      <c r="AL9" s="48"/>
      <c r="AM9" s="48"/>
      <c r="AN9" s="48"/>
      <c r="AO9" s="48"/>
      <c r="AP9" s="48">
        <v>500</v>
      </c>
      <c r="AQ9" s="48">
        <v>300</v>
      </c>
      <c r="AR9" s="48">
        <v>300</v>
      </c>
      <c r="AS9" s="48">
        <v>300</v>
      </c>
      <c r="AT9" s="48"/>
      <c r="AU9" s="48"/>
      <c r="AV9" s="48">
        <v>50</v>
      </c>
      <c r="AW9" s="48"/>
      <c r="AX9" s="48"/>
      <c r="AY9" s="48"/>
      <c r="AZ9" s="48"/>
      <c r="BA9" s="48"/>
      <c r="BB9" s="48">
        <f t="shared" si="8"/>
        <v>3145</v>
      </c>
      <c r="BC9" s="48">
        <f t="shared" si="9"/>
        <v>800</v>
      </c>
      <c r="BD9" s="48"/>
      <c r="BE9" s="48"/>
      <c r="BF9" s="48"/>
      <c r="BG9" s="48"/>
      <c r="BH9" s="48">
        <v>3125</v>
      </c>
      <c r="BI9" s="48">
        <v>770</v>
      </c>
      <c r="BJ9" s="48">
        <v>20</v>
      </c>
      <c r="BK9" s="48">
        <v>30</v>
      </c>
    </row>
    <row r="10" spans="1:63" ht="15" customHeight="1">
      <c r="A10" s="47" t="s">
        <v>2</v>
      </c>
      <c r="B10" s="48">
        <f t="shared" si="2"/>
        <v>23277</v>
      </c>
      <c r="C10" s="48">
        <f t="shared" si="3"/>
        <v>11332</v>
      </c>
      <c r="D10" s="49">
        <f t="shared" si="0"/>
        <v>48.68324955965116</v>
      </c>
      <c r="E10" s="48">
        <v>882</v>
      </c>
      <c r="F10" s="48">
        <f t="shared" si="4"/>
        <v>9691</v>
      </c>
      <c r="G10" s="48">
        <f t="shared" si="5"/>
        <v>8524</v>
      </c>
      <c r="H10" s="49">
        <f t="shared" si="1"/>
        <v>87.95789908162213</v>
      </c>
      <c r="I10" s="48">
        <v>573</v>
      </c>
      <c r="J10" s="48">
        <v>3185</v>
      </c>
      <c r="K10" s="48">
        <v>2180</v>
      </c>
      <c r="L10" s="48">
        <v>4938</v>
      </c>
      <c r="M10" s="48">
        <v>5203</v>
      </c>
      <c r="N10" s="48">
        <v>886</v>
      </c>
      <c r="O10" s="48">
        <v>1023</v>
      </c>
      <c r="P10" s="48"/>
      <c r="Q10" s="48"/>
      <c r="R10" s="56">
        <v>30</v>
      </c>
      <c r="S10" s="56"/>
      <c r="T10" s="56"/>
      <c r="U10" s="56"/>
      <c r="V10" s="56">
        <v>542</v>
      </c>
      <c r="W10" s="56">
        <v>118</v>
      </c>
      <c r="X10" s="56"/>
      <c r="Y10" s="56"/>
      <c r="Z10" s="48"/>
      <c r="AA10" s="48"/>
      <c r="AB10" s="54">
        <v>110</v>
      </c>
      <c r="AC10" s="55"/>
      <c r="AD10" s="56"/>
      <c r="AE10" s="48"/>
      <c r="AF10" s="48">
        <f t="shared" si="6"/>
        <v>12782</v>
      </c>
      <c r="AG10" s="48">
        <f t="shared" si="7"/>
        <v>2584</v>
      </c>
      <c r="AH10" s="48">
        <v>9693</v>
      </c>
      <c r="AI10" s="48"/>
      <c r="AJ10" s="48"/>
      <c r="AK10" s="48"/>
      <c r="AL10" s="48">
        <v>195</v>
      </c>
      <c r="AM10" s="48"/>
      <c r="AN10" s="48">
        <v>1537</v>
      </c>
      <c r="AO10" s="48">
        <v>1085</v>
      </c>
      <c r="AP10" s="48">
        <v>702</v>
      </c>
      <c r="AQ10" s="48">
        <v>1499</v>
      </c>
      <c r="AR10" s="48">
        <v>600</v>
      </c>
      <c r="AS10" s="48"/>
      <c r="AT10" s="48">
        <v>55</v>
      </c>
      <c r="AU10" s="48"/>
      <c r="AV10" s="48">
        <v>75</v>
      </c>
      <c r="AW10" s="48"/>
      <c r="AX10" s="48">
        <v>179</v>
      </c>
      <c r="AY10" s="48">
        <v>24</v>
      </c>
      <c r="AZ10" s="48"/>
      <c r="BA10" s="48"/>
      <c r="BB10" s="48">
        <f t="shared" si="8"/>
        <v>550</v>
      </c>
      <c r="BC10" s="48">
        <f t="shared" si="9"/>
        <v>200</v>
      </c>
      <c r="BD10" s="48"/>
      <c r="BE10" s="48"/>
      <c r="BF10" s="48"/>
      <c r="BG10" s="48"/>
      <c r="BH10" s="48">
        <v>200</v>
      </c>
      <c r="BI10" s="48">
        <v>200</v>
      </c>
      <c r="BJ10" s="48">
        <v>350</v>
      </c>
      <c r="BK10" s="48"/>
    </row>
    <row r="11" spans="1:63" ht="15.75" customHeight="1">
      <c r="A11" s="47" t="s">
        <v>89</v>
      </c>
      <c r="B11" s="48">
        <f t="shared" si="2"/>
        <v>31205</v>
      </c>
      <c r="C11" s="48">
        <f t="shared" si="3"/>
        <v>14510</v>
      </c>
      <c r="D11" s="49">
        <f t="shared" si="0"/>
        <v>46.49895850024034</v>
      </c>
      <c r="E11" s="48">
        <v>1017</v>
      </c>
      <c r="F11" s="48">
        <f t="shared" si="4"/>
        <v>13538</v>
      </c>
      <c r="G11" s="48">
        <f t="shared" si="5"/>
        <v>8003</v>
      </c>
      <c r="H11" s="49">
        <f t="shared" si="1"/>
        <v>59.11508346875461</v>
      </c>
      <c r="I11" s="48">
        <v>661</v>
      </c>
      <c r="J11" s="48">
        <v>3487</v>
      </c>
      <c r="K11" s="48">
        <v>1474</v>
      </c>
      <c r="L11" s="48">
        <v>5961</v>
      </c>
      <c r="M11" s="48">
        <v>3500</v>
      </c>
      <c r="N11" s="48">
        <v>2346</v>
      </c>
      <c r="O11" s="48">
        <v>2332</v>
      </c>
      <c r="P11" s="48">
        <v>100</v>
      </c>
      <c r="Q11" s="48"/>
      <c r="R11" s="48">
        <v>174</v>
      </c>
      <c r="S11" s="48"/>
      <c r="T11" s="48">
        <v>690</v>
      </c>
      <c r="U11" s="48"/>
      <c r="V11" s="48">
        <v>780</v>
      </c>
      <c r="W11" s="48">
        <v>697</v>
      </c>
      <c r="X11" s="48"/>
      <c r="Y11" s="48"/>
      <c r="Z11" s="56"/>
      <c r="AA11" s="56"/>
      <c r="AB11" s="57"/>
      <c r="AC11" s="55"/>
      <c r="AD11" s="48"/>
      <c r="AE11" s="48"/>
      <c r="AF11" s="48">
        <f t="shared" si="6"/>
        <v>8160</v>
      </c>
      <c r="AG11" s="48">
        <f t="shared" si="7"/>
        <v>656</v>
      </c>
      <c r="AH11" s="48">
        <v>7904</v>
      </c>
      <c r="AI11" s="48">
        <v>400</v>
      </c>
      <c r="AJ11" s="48"/>
      <c r="AK11" s="48"/>
      <c r="AL11" s="48"/>
      <c r="AM11" s="48"/>
      <c r="AN11" s="48"/>
      <c r="AO11" s="48"/>
      <c r="AP11" s="48"/>
      <c r="AQ11" s="48"/>
      <c r="AR11" s="48">
        <v>256</v>
      </c>
      <c r="AS11" s="48">
        <v>256</v>
      </c>
      <c r="AT11" s="48"/>
      <c r="AU11" s="48"/>
      <c r="AV11" s="48">
        <v>3</v>
      </c>
      <c r="AW11" s="48"/>
      <c r="AX11" s="48"/>
      <c r="AY11" s="48"/>
      <c r="AZ11" s="48"/>
      <c r="BA11" s="48"/>
      <c r="BB11" s="48">
        <f t="shared" si="8"/>
        <v>9504</v>
      </c>
      <c r="BC11" s="48">
        <f t="shared" si="9"/>
        <v>5851</v>
      </c>
      <c r="BD11" s="48">
        <v>500</v>
      </c>
      <c r="BE11" s="48"/>
      <c r="BF11" s="48"/>
      <c r="BG11" s="48"/>
      <c r="BH11" s="48">
        <v>8564</v>
      </c>
      <c r="BI11" s="48">
        <v>5821</v>
      </c>
      <c r="BJ11" s="48">
        <v>440</v>
      </c>
      <c r="BK11" s="48">
        <v>30</v>
      </c>
    </row>
    <row r="12" spans="1:63" ht="14.25" customHeight="1">
      <c r="A12" s="47" t="s">
        <v>3</v>
      </c>
      <c r="B12" s="48">
        <f t="shared" si="2"/>
        <v>55593</v>
      </c>
      <c r="C12" s="48">
        <f t="shared" si="3"/>
        <v>18811</v>
      </c>
      <c r="D12" s="49">
        <f t="shared" si="0"/>
        <v>33.83699386613422</v>
      </c>
      <c r="E12" s="56">
        <v>3491</v>
      </c>
      <c r="F12" s="48">
        <f t="shared" si="4"/>
        <v>31469</v>
      </c>
      <c r="G12" s="48">
        <f t="shared" si="5"/>
        <v>14220</v>
      </c>
      <c r="H12" s="49">
        <f t="shared" si="1"/>
        <v>45.18732721090597</v>
      </c>
      <c r="I12" s="56">
        <v>1432</v>
      </c>
      <c r="J12" s="56">
        <v>12894</v>
      </c>
      <c r="K12" s="56">
        <v>7630</v>
      </c>
      <c r="L12" s="56">
        <v>15533</v>
      </c>
      <c r="M12" s="56">
        <v>5528</v>
      </c>
      <c r="N12" s="56">
        <v>1047</v>
      </c>
      <c r="O12" s="56">
        <v>761</v>
      </c>
      <c r="P12" s="56">
        <v>105</v>
      </c>
      <c r="Q12" s="56"/>
      <c r="R12" s="48">
        <v>0</v>
      </c>
      <c r="S12" s="48"/>
      <c r="T12" s="48">
        <v>126</v>
      </c>
      <c r="U12" s="48"/>
      <c r="V12" s="48">
        <v>1764</v>
      </c>
      <c r="W12" s="48">
        <v>301</v>
      </c>
      <c r="X12" s="48"/>
      <c r="Y12" s="48"/>
      <c r="Z12" s="48"/>
      <c r="AA12" s="48"/>
      <c r="AB12" s="54"/>
      <c r="AC12" s="55"/>
      <c r="AD12" s="48"/>
      <c r="AE12" s="56"/>
      <c r="AF12" s="48">
        <f t="shared" si="6"/>
        <v>20656</v>
      </c>
      <c r="AG12" s="48">
        <f t="shared" si="7"/>
        <v>2749</v>
      </c>
      <c r="AH12" s="56">
        <v>17399</v>
      </c>
      <c r="AI12" s="56">
        <v>1864</v>
      </c>
      <c r="AJ12" s="56"/>
      <c r="AK12" s="56"/>
      <c r="AL12" s="56">
        <v>903</v>
      </c>
      <c r="AM12" s="56"/>
      <c r="AN12" s="56">
        <v>1854</v>
      </c>
      <c r="AO12" s="56">
        <v>455</v>
      </c>
      <c r="AP12" s="56">
        <v>500</v>
      </c>
      <c r="AQ12" s="56">
        <v>430</v>
      </c>
      <c r="AR12" s="56"/>
      <c r="AS12" s="56"/>
      <c r="AT12" s="56"/>
      <c r="AU12" s="56"/>
      <c r="AV12" s="56">
        <v>10.4</v>
      </c>
      <c r="AW12" s="56"/>
      <c r="AX12" s="56">
        <v>22.6</v>
      </c>
      <c r="AY12" s="56"/>
      <c r="AZ12" s="56"/>
      <c r="BA12" s="56"/>
      <c r="BB12" s="48">
        <f t="shared" si="8"/>
        <v>3435</v>
      </c>
      <c r="BC12" s="48">
        <f t="shared" si="9"/>
        <v>1842</v>
      </c>
      <c r="BD12" s="56">
        <v>586</v>
      </c>
      <c r="BE12" s="56"/>
      <c r="BF12" s="56"/>
      <c r="BG12" s="56"/>
      <c r="BH12" s="56">
        <v>2849</v>
      </c>
      <c r="BI12" s="56">
        <v>1842</v>
      </c>
      <c r="BJ12" s="56"/>
      <c r="BK12" s="56"/>
    </row>
    <row r="13" spans="1:63" ht="15" customHeight="1">
      <c r="A13" s="47" t="s">
        <v>4</v>
      </c>
      <c r="B13" s="48">
        <f t="shared" si="2"/>
        <v>80005</v>
      </c>
      <c r="C13" s="48">
        <f t="shared" si="3"/>
        <v>18240</v>
      </c>
      <c r="D13" s="49">
        <f t="shared" si="0"/>
        <v>22.798575089056932</v>
      </c>
      <c r="E13" s="56">
        <v>4314</v>
      </c>
      <c r="F13" s="48">
        <f t="shared" si="4"/>
        <v>39101</v>
      </c>
      <c r="G13" s="48">
        <f t="shared" si="5"/>
        <v>15951</v>
      </c>
      <c r="H13" s="49">
        <f t="shared" si="1"/>
        <v>40.794353085598836</v>
      </c>
      <c r="I13" s="56">
        <v>3655</v>
      </c>
      <c r="J13" s="48">
        <v>11520</v>
      </c>
      <c r="K13" s="56">
        <v>4550</v>
      </c>
      <c r="L13" s="48">
        <v>22265</v>
      </c>
      <c r="M13" s="56">
        <v>9082</v>
      </c>
      <c r="N13" s="48">
        <v>2801</v>
      </c>
      <c r="O13" s="56">
        <v>736</v>
      </c>
      <c r="P13" s="48">
        <v>460</v>
      </c>
      <c r="Q13" s="56"/>
      <c r="R13" s="56">
        <v>32</v>
      </c>
      <c r="S13" s="56"/>
      <c r="T13" s="56">
        <v>190</v>
      </c>
      <c r="U13" s="56"/>
      <c r="V13" s="56">
        <v>1833</v>
      </c>
      <c r="W13" s="56">
        <v>1583</v>
      </c>
      <c r="X13" s="56"/>
      <c r="Y13" s="56"/>
      <c r="Z13" s="56"/>
      <c r="AA13" s="56"/>
      <c r="AB13" s="57"/>
      <c r="AC13" s="55"/>
      <c r="AD13" s="56"/>
      <c r="AE13" s="56"/>
      <c r="AF13" s="48">
        <f t="shared" si="6"/>
        <v>32182</v>
      </c>
      <c r="AG13" s="48">
        <f t="shared" si="7"/>
        <v>1140</v>
      </c>
      <c r="AH13" s="48">
        <v>28867</v>
      </c>
      <c r="AI13" s="56">
        <v>360</v>
      </c>
      <c r="AJ13" s="48"/>
      <c r="AK13" s="56"/>
      <c r="AL13" s="48">
        <v>200</v>
      </c>
      <c r="AM13" s="56"/>
      <c r="AN13" s="48">
        <v>3115</v>
      </c>
      <c r="AO13" s="56">
        <v>780</v>
      </c>
      <c r="AP13" s="48"/>
      <c r="AQ13" s="56"/>
      <c r="AR13" s="48"/>
      <c r="AS13" s="56"/>
      <c r="AT13" s="48"/>
      <c r="AU13" s="56"/>
      <c r="AV13" s="48">
        <v>121</v>
      </c>
      <c r="AW13" s="56">
        <v>20</v>
      </c>
      <c r="AX13" s="48">
        <v>136</v>
      </c>
      <c r="AY13" s="56">
        <v>95</v>
      </c>
      <c r="AZ13" s="56"/>
      <c r="BA13" s="56"/>
      <c r="BB13" s="48">
        <f t="shared" si="8"/>
        <v>8465</v>
      </c>
      <c r="BC13" s="48">
        <f t="shared" si="9"/>
        <v>1034</v>
      </c>
      <c r="BD13" s="48">
        <v>2306</v>
      </c>
      <c r="BE13" s="56"/>
      <c r="BF13" s="48">
        <v>300</v>
      </c>
      <c r="BG13" s="56"/>
      <c r="BH13" s="48">
        <v>5428</v>
      </c>
      <c r="BI13" s="56">
        <v>712</v>
      </c>
      <c r="BJ13" s="48">
        <v>431</v>
      </c>
      <c r="BK13" s="56">
        <v>322</v>
      </c>
    </row>
    <row r="14" spans="1:63" ht="15" customHeight="1">
      <c r="A14" s="47" t="s">
        <v>5</v>
      </c>
      <c r="B14" s="48">
        <f t="shared" si="2"/>
        <v>20113</v>
      </c>
      <c r="C14" s="48">
        <f t="shared" si="3"/>
        <v>5035</v>
      </c>
      <c r="D14" s="49">
        <f t="shared" si="0"/>
        <v>25.033560383831354</v>
      </c>
      <c r="E14" s="48">
        <v>889</v>
      </c>
      <c r="F14" s="48">
        <f t="shared" si="4"/>
        <v>7695</v>
      </c>
      <c r="G14" s="48">
        <f t="shared" si="5"/>
        <v>3330</v>
      </c>
      <c r="H14" s="49">
        <f t="shared" si="1"/>
        <v>43.27485380116959</v>
      </c>
      <c r="I14" s="48">
        <v>792</v>
      </c>
      <c r="J14" s="48">
        <v>3470</v>
      </c>
      <c r="K14" s="48">
        <v>2044</v>
      </c>
      <c r="L14" s="48">
        <v>1633</v>
      </c>
      <c r="M14" s="48">
        <v>441</v>
      </c>
      <c r="N14" s="48">
        <v>1199</v>
      </c>
      <c r="O14" s="48">
        <v>505</v>
      </c>
      <c r="P14" s="48">
        <v>301</v>
      </c>
      <c r="Q14" s="48"/>
      <c r="R14" s="48">
        <v>73</v>
      </c>
      <c r="S14" s="48"/>
      <c r="T14" s="48">
        <v>319</v>
      </c>
      <c r="U14" s="48"/>
      <c r="V14" s="48">
        <v>420</v>
      </c>
      <c r="W14" s="48">
        <v>340</v>
      </c>
      <c r="X14" s="48">
        <v>100</v>
      </c>
      <c r="Y14" s="48"/>
      <c r="Z14" s="48">
        <v>180</v>
      </c>
      <c r="AA14" s="48"/>
      <c r="AB14" s="54"/>
      <c r="AC14" s="55"/>
      <c r="AD14" s="48"/>
      <c r="AE14" s="48"/>
      <c r="AF14" s="48">
        <f t="shared" si="6"/>
        <v>10820</v>
      </c>
      <c r="AG14" s="48">
        <f t="shared" si="7"/>
        <v>1003</v>
      </c>
      <c r="AH14" s="48">
        <v>9922</v>
      </c>
      <c r="AI14" s="48">
        <v>200</v>
      </c>
      <c r="AJ14" s="48"/>
      <c r="AK14" s="48"/>
      <c r="AL14" s="48"/>
      <c r="AM14" s="48"/>
      <c r="AN14" s="48"/>
      <c r="AO14" s="48"/>
      <c r="AP14" s="48">
        <v>628</v>
      </c>
      <c r="AQ14" s="48">
        <v>543</v>
      </c>
      <c r="AR14" s="48">
        <v>270</v>
      </c>
      <c r="AS14" s="48">
        <v>260</v>
      </c>
      <c r="AT14" s="48"/>
      <c r="AU14" s="48"/>
      <c r="AV14" s="48">
        <v>1</v>
      </c>
      <c r="AW14" s="48"/>
      <c r="AX14" s="48">
        <v>13</v>
      </c>
      <c r="AY14" s="48"/>
      <c r="AZ14" s="48">
        <v>0</v>
      </c>
      <c r="BA14" s="48"/>
      <c r="BB14" s="48">
        <f t="shared" si="8"/>
        <v>1584</v>
      </c>
      <c r="BC14" s="48">
        <f t="shared" si="9"/>
        <v>702</v>
      </c>
      <c r="BD14" s="48"/>
      <c r="BE14" s="48"/>
      <c r="BF14" s="48"/>
      <c r="BG14" s="48"/>
      <c r="BH14" s="48">
        <v>1478</v>
      </c>
      <c r="BI14" s="48">
        <v>702</v>
      </c>
      <c r="BJ14" s="48">
        <v>106</v>
      </c>
      <c r="BK14" s="48"/>
    </row>
    <row r="15" spans="1:63" ht="17.25" customHeight="1">
      <c r="A15" s="47" t="s">
        <v>6</v>
      </c>
      <c r="B15" s="48">
        <f t="shared" si="2"/>
        <v>27350</v>
      </c>
      <c r="C15" s="48">
        <f>G15+AG15+AW15+AY15+BC15+BA15</f>
        <v>7373</v>
      </c>
      <c r="D15" s="49">
        <f t="shared" si="0"/>
        <v>26.957952468007313</v>
      </c>
      <c r="E15" s="48">
        <v>1056</v>
      </c>
      <c r="F15" s="48">
        <f t="shared" si="4"/>
        <v>15702</v>
      </c>
      <c r="G15" s="48">
        <f t="shared" si="5"/>
        <v>7113</v>
      </c>
      <c r="H15" s="49">
        <f t="shared" si="1"/>
        <v>45.29996178830722</v>
      </c>
      <c r="I15" s="48">
        <v>1056</v>
      </c>
      <c r="J15" s="48">
        <v>4138</v>
      </c>
      <c r="K15" s="48">
        <v>1982</v>
      </c>
      <c r="L15" s="48">
        <v>8015</v>
      </c>
      <c r="M15" s="48">
        <v>4191</v>
      </c>
      <c r="N15" s="48">
        <v>222</v>
      </c>
      <c r="O15" s="48"/>
      <c r="P15" s="48">
        <v>722</v>
      </c>
      <c r="Q15" s="48"/>
      <c r="R15" s="48"/>
      <c r="S15" s="48"/>
      <c r="T15" s="48">
        <v>120</v>
      </c>
      <c r="U15" s="48"/>
      <c r="V15" s="48">
        <v>2485</v>
      </c>
      <c r="W15" s="48">
        <v>940</v>
      </c>
      <c r="X15" s="48"/>
      <c r="Y15" s="48"/>
      <c r="Z15" s="48"/>
      <c r="AA15" s="48"/>
      <c r="AB15" s="54"/>
      <c r="AC15" s="58"/>
      <c r="AD15" s="48"/>
      <c r="AE15" s="48"/>
      <c r="AF15" s="48">
        <f>AH15+AJ15+AL15+AN15+AP15+AR15+AT15</f>
        <v>10404</v>
      </c>
      <c r="AG15" s="48">
        <f t="shared" si="7"/>
        <v>150</v>
      </c>
      <c r="AH15" s="48">
        <v>8085</v>
      </c>
      <c r="AI15" s="48"/>
      <c r="AJ15" s="48"/>
      <c r="AK15" s="48"/>
      <c r="AL15" s="48">
        <v>199</v>
      </c>
      <c r="AM15" s="48"/>
      <c r="AN15" s="48">
        <v>1362</v>
      </c>
      <c r="AO15" s="48">
        <v>150</v>
      </c>
      <c r="AP15" s="48"/>
      <c r="AQ15" s="48"/>
      <c r="AR15" s="48">
        <v>758</v>
      </c>
      <c r="AS15" s="48"/>
      <c r="AT15" s="48"/>
      <c r="AU15" s="48"/>
      <c r="AV15" s="48"/>
      <c r="AW15" s="48"/>
      <c r="AX15" s="48"/>
      <c r="AY15" s="48"/>
      <c r="AZ15" s="48"/>
      <c r="BA15" s="48"/>
      <c r="BB15" s="48">
        <f t="shared" si="8"/>
        <v>1244</v>
      </c>
      <c r="BC15" s="48">
        <f t="shared" si="9"/>
        <v>110</v>
      </c>
      <c r="BD15" s="48">
        <v>155</v>
      </c>
      <c r="BE15" s="48"/>
      <c r="BF15" s="48"/>
      <c r="BG15" s="48"/>
      <c r="BH15" s="48">
        <v>1089</v>
      </c>
      <c r="BI15" s="48">
        <v>110</v>
      </c>
      <c r="BJ15" s="48"/>
      <c r="BK15" s="48"/>
    </row>
    <row r="16" spans="1:63" s="16" customFormat="1" ht="15.75" customHeight="1">
      <c r="A16" s="127" t="s">
        <v>7</v>
      </c>
      <c r="B16" s="48">
        <f t="shared" si="2"/>
        <v>25684</v>
      </c>
      <c r="C16" s="48">
        <f>G16+AG16+AW16+AY16+BC16+BA16</f>
        <v>9631</v>
      </c>
      <c r="D16" s="49">
        <f t="shared" si="0"/>
        <v>37.49805326273166</v>
      </c>
      <c r="E16" s="48">
        <v>355</v>
      </c>
      <c r="F16" s="48">
        <f t="shared" si="4"/>
        <v>6876</v>
      </c>
      <c r="G16" s="48">
        <f t="shared" si="5"/>
        <v>5871</v>
      </c>
      <c r="H16" s="49">
        <f t="shared" si="1"/>
        <v>85.38394415357766</v>
      </c>
      <c r="I16" s="48">
        <v>85</v>
      </c>
      <c r="J16" s="59">
        <v>154</v>
      </c>
      <c r="K16" s="59">
        <v>154</v>
      </c>
      <c r="L16" s="59">
        <v>5345</v>
      </c>
      <c r="M16" s="59">
        <v>4830</v>
      </c>
      <c r="N16" s="59">
        <v>887</v>
      </c>
      <c r="O16" s="59">
        <v>887</v>
      </c>
      <c r="P16" s="59"/>
      <c r="Q16" s="59"/>
      <c r="R16" s="48">
        <v>400</v>
      </c>
      <c r="S16" s="48"/>
      <c r="T16" s="48"/>
      <c r="U16" s="48"/>
      <c r="V16" s="48">
        <v>90</v>
      </c>
      <c r="W16" s="48"/>
      <c r="X16" s="48"/>
      <c r="Y16" s="48"/>
      <c r="Z16" s="48"/>
      <c r="AA16" s="48"/>
      <c r="AB16" s="54"/>
      <c r="AC16" s="60"/>
      <c r="AD16" s="56"/>
      <c r="AE16" s="61"/>
      <c r="AF16" s="48">
        <f>AH16+AJ16+AL16+AN16+AP16+AR16+AT16</f>
        <v>15850</v>
      </c>
      <c r="AG16" s="48">
        <f t="shared" si="7"/>
        <v>2875</v>
      </c>
      <c r="AH16" s="61">
        <v>15481</v>
      </c>
      <c r="AI16" s="61">
        <v>2475</v>
      </c>
      <c r="AJ16" s="61"/>
      <c r="AK16" s="61"/>
      <c r="AL16" s="61">
        <v>269</v>
      </c>
      <c r="AM16" s="61"/>
      <c r="AN16" s="61"/>
      <c r="AO16" s="61"/>
      <c r="AP16" s="61"/>
      <c r="AQ16" s="61"/>
      <c r="AR16" s="61"/>
      <c r="AS16" s="61">
        <v>400</v>
      </c>
      <c r="AT16" s="61">
        <v>100</v>
      </c>
      <c r="AU16" s="61"/>
      <c r="AV16" s="61"/>
      <c r="AW16" s="61"/>
      <c r="AX16" s="61"/>
      <c r="AY16" s="61"/>
      <c r="AZ16" s="61"/>
      <c r="BA16" s="61"/>
      <c r="BB16" s="48">
        <f t="shared" si="8"/>
        <v>2958</v>
      </c>
      <c r="BC16" s="48">
        <f t="shared" si="9"/>
        <v>885</v>
      </c>
      <c r="BD16" s="61">
        <v>1287</v>
      </c>
      <c r="BE16" s="61"/>
      <c r="BF16" s="61"/>
      <c r="BG16" s="61"/>
      <c r="BH16" s="61">
        <v>865</v>
      </c>
      <c r="BI16" s="61">
        <v>500</v>
      </c>
      <c r="BJ16" s="61">
        <v>806</v>
      </c>
      <c r="BK16" s="61">
        <v>385</v>
      </c>
    </row>
    <row r="17" spans="1:63" ht="16.5" customHeight="1">
      <c r="A17" s="47" t="s">
        <v>8</v>
      </c>
      <c r="B17" s="48">
        <f t="shared" si="2"/>
        <v>16117</v>
      </c>
      <c r="C17" s="48">
        <f t="shared" si="3"/>
        <v>4088</v>
      </c>
      <c r="D17" s="49">
        <f t="shared" si="0"/>
        <v>25.364521933362287</v>
      </c>
      <c r="E17" s="48">
        <v>371</v>
      </c>
      <c r="F17" s="48">
        <f t="shared" si="4"/>
        <v>4386</v>
      </c>
      <c r="G17" s="48">
        <f t="shared" si="5"/>
        <v>2071</v>
      </c>
      <c r="H17" s="49">
        <f t="shared" si="1"/>
        <v>47.21842225262198</v>
      </c>
      <c r="I17" s="48">
        <v>171</v>
      </c>
      <c r="J17" s="48">
        <v>415</v>
      </c>
      <c r="K17" s="48">
        <v>415</v>
      </c>
      <c r="L17" s="48">
        <v>1190</v>
      </c>
      <c r="M17" s="48">
        <v>407</v>
      </c>
      <c r="N17" s="48">
        <v>1520</v>
      </c>
      <c r="O17" s="48">
        <v>1114</v>
      </c>
      <c r="P17" s="48">
        <v>149</v>
      </c>
      <c r="Q17" s="48"/>
      <c r="R17" s="48">
        <v>400</v>
      </c>
      <c r="S17" s="48"/>
      <c r="T17" s="48"/>
      <c r="U17" s="48"/>
      <c r="V17" s="48">
        <v>341</v>
      </c>
      <c r="W17" s="48">
        <v>135</v>
      </c>
      <c r="X17" s="48"/>
      <c r="Y17" s="48"/>
      <c r="Z17" s="48">
        <v>191</v>
      </c>
      <c r="AA17" s="48"/>
      <c r="AB17" s="54">
        <v>80</v>
      </c>
      <c r="AC17" s="55"/>
      <c r="AD17" s="48">
        <v>100</v>
      </c>
      <c r="AE17" s="48"/>
      <c r="AF17" s="48">
        <f t="shared" si="6"/>
        <v>10971</v>
      </c>
      <c r="AG17" s="48">
        <f t="shared" si="7"/>
        <v>1567</v>
      </c>
      <c r="AH17" s="48">
        <v>9723</v>
      </c>
      <c r="AI17" s="48">
        <v>950</v>
      </c>
      <c r="AJ17" s="48"/>
      <c r="AK17" s="48"/>
      <c r="AL17" s="48"/>
      <c r="AM17" s="48"/>
      <c r="AN17" s="48"/>
      <c r="AO17" s="48"/>
      <c r="AP17" s="48">
        <v>473</v>
      </c>
      <c r="AQ17" s="48">
        <v>475</v>
      </c>
      <c r="AR17" s="48">
        <v>350</v>
      </c>
      <c r="AS17" s="48">
        <v>142</v>
      </c>
      <c r="AT17" s="48">
        <v>425</v>
      </c>
      <c r="AU17" s="48"/>
      <c r="AV17" s="48"/>
      <c r="AW17" s="48"/>
      <c r="AX17" s="48"/>
      <c r="AY17" s="48"/>
      <c r="AZ17" s="48"/>
      <c r="BA17" s="48"/>
      <c r="BB17" s="48">
        <f t="shared" si="8"/>
        <v>760</v>
      </c>
      <c r="BC17" s="48">
        <f t="shared" si="9"/>
        <v>450</v>
      </c>
      <c r="BD17" s="48">
        <v>200</v>
      </c>
      <c r="BE17" s="48"/>
      <c r="BF17" s="48"/>
      <c r="BG17" s="48"/>
      <c r="BH17" s="48">
        <v>350</v>
      </c>
      <c r="BI17" s="48">
        <v>240</v>
      </c>
      <c r="BJ17" s="48">
        <v>210</v>
      </c>
      <c r="BK17" s="48">
        <v>210</v>
      </c>
    </row>
    <row r="18" spans="1:63" ht="15.75" customHeight="1">
      <c r="A18" s="47" t="s">
        <v>16</v>
      </c>
      <c r="B18" s="48">
        <f t="shared" si="2"/>
        <v>35027</v>
      </c>
      <c r="C18" s="48">
        <f t="shared" si="3"/>
        <v>11080</v>
      </c>
      <c r="D18" s="49">
        <f t="shared" si="0"/>
        <v>31.632740457361464</v>
      </c>
      <c r="E18" s="48">
        <v>1580</v>
      </c>
      <c r="F18" s="48">
        <f t="shared" si="4"/>
        <v>14213</v>
      </c>
      <c r="G18" s="48">
        <f t="shared" si="5"/>
        <v>8095</v>
      </c>
      <c r="H18" s="49">
        <f t="shared" si="1"/>
        <v>56.95490044325617</v>
      </c>
      <c r="I18" s="48">
        <v>1030</v>
      </c>
      <c r="J18" s="56">
        <v>500</v>
      </c>
      <c r="K18" s="56"/>
      <c r="L18" s="56">
        <v>12005</v>
      </c>
      <c r="M18" s="56">
        <v>6942</v>
      </c>
      <c r="N18" s="56">
        <v>1383</v>
      </c>
      <c r="O18" s="56">
        <v>1133</v>
      </c>
      <c r="P18" s="56"/>
      <c r="Q18" s="56"/>
      <c r="R18" s="48"/>
      <c r="S18" s="48"/>
      <c r="T18" s="48">
        <v>155</v>
      </c>
      <c r="U18" s="48"/>
      <c r="V18" s="48">
        <v>170</v>
      </c>
      <c r="W18" s="48">
        <v>20</v>
      </c>
      <c r="X18" s="48"/>
      <c r="Y18" s="48"/>
      <c r="Z18" s="48"/>
      <c r="AA18" s="48"/>
      <c r="AB18" s="54"/>
      <c r="AC18" s="55"/>
      <c r="AD18" s="48"/>
      <c r="AE18" s="56"/>
      <c r="AF18" s="48">
        <f t="shared" si="6"/>
        <v>14571</v>
      </c>
      <c r="AG18" s="48">
        <f t="shared" si="7"/>
        <v>100</v>
      </c>
      <c r="AH18" s="56">
        <v>14425</v>
      </c>
      <c r="AI18" s="56">
        <v>100</v>
      </c>
      <c r="AJ18" s="56"/>
      <c r="AK18" s="56"/>
      <c r="AL18" s="56"/>
      <c r="AM18" s="56"/>
      <c r="AN18" s="56"/>
      <c r="AO18" s="56"/>
      <c r="AP18" s="56"/>
      <c r="AQ18" s="56"/>
      <c r="AR18" s="56">
        <v>146</v>
      </c>
      <c r="AS18" s="56"/>
      <c r="AT18" s="56"/>
      <c r="AU18" s="56"/>
      <c r="AV18" s="56"/>
      <c r="AW18" s="56"/>
      <c r="AX18" s="56"/>
      <c r="AY18" s="56"/>
      <c r="AZ18" s="56"/>
      <c r="BA18" s="56"/>
      <c r="BB18" s="48">
        <f t="shared" si="8"/>
        <v>6243</v>
      </c>
      <c r="BC18" s="48">
        <f t="shared" si="9"/>
        <v>2885</v>
      </c>
      <c r="BD18" s="56">
        <v>360</v>
      </c>
      <c r="BE18" s="56"/>
      <c r="BF18" s="17"/>
      <c r="BG18" s="56"/>
      <c r="BH18" s="56">
        <v>5883</v>
      </c>
      <c r="BI18" s="56">
        <v>2885</v>
      </c>
      <c r="BJ18" s="56"/>
      <c r="BK18" s="56"/>
    </row>
    <row r="19" spans="1:63" s="16" customFormat="1" ht="16.5" customHeight="1">
      <c r="A19" s="127" t="s">
        <v>9</v>
      </c>
      <c r="B19" s="48">
        <f t="shared" si="2"/>
        <v>17685</v>
      </c>
      <c r="C19" s="48">
        <f t="shared" si="3"/>
        <v>8836</v>
      </c>
      <c r="D19" s="49">
        <f t="shared" si="0"/>
        <v>49.96324568843653</v>
      </c>
      <c r="E19" s="48">
        <v>442</v>
      </c>
      <c r="F19" s="48">
        <f t="shared" si="4"/>
        <v>9944</v>
      </c>
      <c r="G19" s="48">
        <f>K19+M19+O19+Q19+S19+U19+W19+Y19+AC19+AE19+AA19</f>
        <v>6853</v>
      </c>
      <c r="H19" s="49">
        <f t="shared" si="1"/>
        <v>68.91592920353983</v>
      </c>
      <c r="I19" s="48">
        <v>213</v>
      </c>
      <c r="J19" s="61">
        <v>3454</v>
      </c>
      <c r="K19" s="61">
        <v>2456</v>
      </c>
      <c r="L19" s="61">
        <v>4697</v>
      </c>
      <c r="M19" s="61">
        <v>3138</v>
      </c>
      <c r="N19" s="61">
        <v>743</v>
      </c>
      <c r="O19" s="61">
        <v>1239</v>
      </c>
      <c r="P19" s="61"/>
      <c r="Q19" s="61"/>
      <c r="R19" s="56"/>
      <c r="S19" s="56"/>
      <c r="T19" s="56">
        <v>635</v>
      </c>
      <c r="U19" s="56"/>
      <c r="V19" s="56">
        <v>395</v>
      </c>
      <c r="W19" s="56">
        <v>20</v>
      </c>
      <c r="X19" s="56"/>
      <c r="Y19" s="56"/>
      <c r="Z19" s="56">
        <v>20</v>
      </c>
      <c r="AA19" s="56"/>
      <c r="AB19" s="57"/>
      <c r="AC19" s="62"/>
      <c r="AD19" s="56"/>
      <c r="AE19" s="61"/>
      <c r="AF19" s="48">
        <f t="shared" si="6"/>
        <v>4878</v>
      </c>
      <c r="AG19" s="48">
        <f t="shared" si="7"/>
        <v>666</v>
      </c>
      <c r="AH19" s="61">
        <v>4197</v>
      </c>
      <c r="AI19" s="61">
        <v>586</v>
      </c>
      <c r="AJ19" s="61"/>
      <c r="AK19" s="61"/>
      <c r="AL19" s="61"/>
      <c r="AM19" s="61"/>
      <c r="AN19" s="61"/>
      <c r="AO19" s="61"/>
      <c r="AP19" s="61">
        <v>130</v>
      </c>
      <c r="AQ19" s="61"/>
      <c r="AR19" s="61">
        <v>551</v>
      </c>
      <c r="AS19" s="61">
        <v>80</v>
      </c>
      <c r="AT19" s="61"/>
      <c r="AU19" s="61"/>
      <c r="AV19" s="61">
        <v>6</v>
      </c>
      <c r="AW19" s="61"/>
      <c r="AX19" s="61">
        <v>1</v>
      </c>
      <c r="AY19" s="61"/>
      <c r="AZ19" s="61"/>
      <c r="BA19" s="61"/>
      <c r="BB19" s="48">
        <f t="shared" si="8"/>
        <v>2856</v>
      </c>
      <c r="BC19" s="48">
        <f t="shared" si="9"/>
        <v>1317</v>
      </c>
      <c r="BD19" s="61">
        <v>757</v>
      </c>
      <c r="BE19" s="61"/>
      <c r="BF19" s="61"/>
      <c r="BG19" s="61"/>
      <c r="BH19" s="61">
        <v>1548</v>
      </c>
      <c r="BI19" s="61">
        <v>1187</v>
      </c>
      <c r="BJ19" s="61">
        <v>551</v>
      </c>
      <c r="BK19" s="61">
        <v>130</v>
      </c>
    </row>
    <row r="20" spans="1:63" s="16" customFormat="1" ht="17.25" customHeight="1">
      <c r="A20" s="127" t="s">
        <v>10</v>
      </c>
      <c r="B20" s="48">
        <f t="shared" si="2"/>
        <v>22752</v>
      </c>
      <c r="C20" s="48">
        <f t="shared" si="3"/>
        <v>5130</v>
      </c>
      <c r="D20" s="49">
        <f t="shared" si="0"/>
        <v>22.547468354430382</v>
      </c>
      <c r="E20" s="48">
        <v>441</v>
      </c>
      <c r="F20" s="48">
        <f t="shared" si="4"/>
        <v>11334</v>
      </c>
      <c r="G20" s="48">
        <f t="shared" si="5"/>
        <v>3775</v>
      </c>
      <c r="H20" s="49">
        <f t="shared" si="1"/>
        <v>33.306864302099875</v>
      </c>
      <c r="I20" s="48">
        <v>311</v>
      </c>
      <c r="J20" s="59">
        <v>2062</v>
      </c>
      <c r="K20" s="59">
        <v>85</v>
      </c>
      <c r="L20" s="59">
        <v>5712</v>
      </c>
      <c r="M20" s="59">
        <v>2261</v>
      </c>
      <c r="N20" s="59">
        <v>1867</v>
      </c>
      <c r="O20" s="59">
        <v>1429</v>
      </c>
      <c r="P20" s="59"/>
      <c r="Q20" s="59"/>
      <c r="R20" s="48">
        <v>317</v>
      </c>
      <c r="S20" s="48"/>
      <c r="T20" s="48">
        <v>221</v>
      </c>
      <c r="U20" s="48"/>
      <c r="V20" s="48">
        <v>10</v>
      </c>
      <c r="W20" s="48"/>
      <c r="X20" s="48"/>
      <c r="Y20" s="48"/>
      <c r="Z20" s="48"/>
      <c r="AA20" s="48"/>
      <c r="AB20" s="54"/>
      <c r="AC20" s="60"/>
      <c r="AD20" s="48">
        <v>1145</v>
      </c>
      <c r="AE20" s="59"/>
      <c r="AF20" s="48">
        <f t="shared" si="6"/>
        <v>7715</v>
      </c>
      <c r="AG20" s="48">
        <f t="shared" si="7"/>
        <v>311</v>
      </c>
      <c r="AH20" s="59">
        <v>6627</v>
      </c>
      <c r="AI20" s="59"/>
      <c r="AJ20" s="59"/>
      <c r="AK20" s="59"/>
      <c r="AL20" s="59"/>
      <c r="AM20" s="59"/>
      <c r="AN20" s="59"/>
      <c r="AO20" s="59"/>
      <c r="AP20" s="59">
        <v>1011</v>
      </c>
      <c r="AQ20" s="59">
        <v>311</v>
      </c>
      <c r="AR20" s="59"/>
      <c r="AS20" s="59"/>
      <c r="AT20" s="59">
        <v>77</v>
      </c>
      <c r="AU20" s="59"/>
      <c r="AV20" s="59">
        <v>2</v>
      </c>
      <c r="AW20" s="59"/>
      <c r="AX20" s="59">
        <v>1</v>
      </c>
      <c r="AY20" s="59"/>
      <c r="AZ20" s="59">
        <v>3</v>
      </c>
      <c r="BA20" s="59"/>
      <c r="BB20" s="48">
        <f t="shared" si="8"/>
        <v>3697</v>
      </c>
      <c r="BC20" s="48">
        <f t="shared" si="9"/>
        <v>1044</v>
      </c>
      <c r="BD20" s="59">
        <v>635</v>
      </c>
      <c r="BE20" s="59"/>
      <c r="BF20" s="59"/>
      <c r="BG20" s="59"/>
      <c r="BH20" s="59">
        <v>2945</v>
      </c>
      <c r="BI20" s="59">
        <v>1024</v>
      </c>
      <c r="BJ20" s="59">
        <v>117</v>
      </c>
      <c r="BK20" s="59">
        <v>20</v>
      </c>
    </row>
    <row r="21" spans="1:63" ht="15.75" customHeight="1">
      <c r="A21" s="47" t="s">
        <v>90</v>
      </c>
      <c r="B21" s="48">
        <f t="shared" si="2"/>
        <v>36348</v>
      </c>
      <c r="C21" s="48">
        <f t="shared" si="3"/>
        <v>10959</v>
      </c>
      <c r="D21" s="49">
        <f t="shared" si="0"/>
        <v>30.150214592274676</v>
      </c>
      <c r="E21" s="48">
        <v>5741</v>
      </c>
      <c r="F21" s="48">
        <f t="shared" si="4"/>
        <v>17724</v>
      </c>
      <c r="G21" s="48">
        <f t="shared" si="5"/>
        <v>10054</v>
      </c>
      <c r="H21" s="49">
        <f t="shared" si="1"/>
        <v>56.72534416610247</v>
      </c>
      <c r="I21" s="48">
        <v>5212</v>
      </c>
      <c r="J21" s="48">
        <v>3152</v>
      </c>
      <c r="K21" s="48">
        <v>564</v>
      </c>
      <c r="L21" s="48">
        <v>11897</v>
      </c>
      <c r="M21" s="48">
        <v>8617</v>
      </c>
      <c r="N21" s="48">
        <v>988</v>
      </c>
      <c r="O21" s="48">
        <v>500</v>
      </c>
      <c r="P21" s="48"/>
      <c r="Q21" s="48"/>
      <c r="R21" s="48">
        <v>400</v>
      </c>
      <c r="S21" s="48"/>
      <c r="T21" s="48">
        <v>463</v>
      </c>
      <c r="U21" s="48"/>
      <c r="V21" s="48">
        <v>559</v>
      </c>
      <c r="W21" s="48">
        <v>128</v>
      </c>
      <c r="X21" s="48">
        <v>265</v>
      </c>
      <c r="Y21" s="48">
        <v>245</v>
      </c>
      <c r="Z21" s="48"/>
      <c r="AA21" s="48"/>
      <c r="AB21" s="54"/>
      <c r="AC21" s="58"/>
      <c r="AD21" s="48"/>
      <c r="AE21" s="48"/>
      <c r="AF21" s="48">
        <f t="shared" si="6"/>
        <v>13352</v>
      </c>
      <c r="AG21" s="48">
        <f t="shared" si="7"/>
        <v>828</v>
      </c>
      <c r="AH21" s="48">
        <v>12176</v>
      </c>
      <c r="AI21" s="48">
        <v>450</v>
      </c>
      <c r="AJ21" s="48"/>
      <c r="AK21" s="48"/>
      <c r="AL21" s="48">
        <v>483</v>
      </c>
      <c r="AM21" s="48"/>
      <c r="AN21" s="48"/>
      <c r="AO21" s="48"/>
      <c r="AP21" s="48">
        <v>693</v>
      </c>
      <c r="AQ21" s="48">
        <v>378</v>
      </c>
      <c r="AR21" s="48"/>
      <c r="AS21" s="48"/>
      <c r="AT21" s="48"/>
      <c r="AU21" s="48"/>
      <c r="AV21" s="48">
        <v>235</v>
      </c>
      <c r="AW21" s="48"/>
      <c r="AX21" s="48">
        <v>52</v>
      </c>
      <c r="AY21" s="48">
        <v>2</v>
      </c>
      <c r="AZ21" s="48"/>
      <c r="BA21" s="48"/>
      <c r="BB21" s="48">
        <f t="shared" si="8"/>
        <v>4985</v>
      </c>
      <c r="BC21" s="48">
        <f t="shared" si="9"/>
        <v>75</v>
      </c>
      <c r="BD21" s="48">
        <v>225</v>
      </c>
      <c r="BE21" s="48"/>
      <c r="BF21" s="48"/>
      <c r="BG21" s="48"/>
      <c r="BH21" s="48">
        <v>4432</v>
      </c>
      <c r="BI21" s="48">
        <v>75</v>
      </c>
      <c r="BJ21" s="48">
        <v>328</v>
      </c>
      <c r="BK21" s="48"/>
    </row>
    <row r="22" spans="1:63" ht="15" customHeight="1">
      <c r="A22" s="47" t="s">
        <v>17</v>
      </c>
      <c r="B22" s="48">
        <f t="shared" si="2"/>
        <v>35371</v>
      </c>
      <c r="C22" s="48">
        <f t="shared" si="3"/>
        <v>20015</v>
      </c>
      <c r="D22" s="49">
        <f t="shared" si="0"/>
        <v>56.585903706426166</v>
      </c>
      <c r="E22" s="56">
        <v>1755</v>
      </c>
      <c r="F22" s="48">
        <f t="shared" si="4"/>
        <v>30083</v>
      </c>
      <c r="G22" s="48">
        <f t="shared" si="5"/>
        <v>18857</v>
      </c>
      <c r="H22" s="49">
        <f t="shared" si="1"/>
        <v>62.68324302762357</v>
      </c>
      <c r="I22" s="56">
        <v>1721</v>
      </c>
      <c r="J22" s="48">
        <v>9412</v>
      </c>
      <c r="K22" s="56">
        <v>4066</v>
      </c>
      <c r="L22" s="48">
        <v>6449</v>
      </c>
      <c r="M22" s="56">
        <v>4217</v>
      </c>
      <c r="N22" s="48">
        <v>901</v>
      </c>
      <c r="O22" s="56">
        <v>694</v>
      </c>
      <c r="P22" s="48">
        <v>50</v>
      </c>
      <c r="Q22" s="56"/>
      <c r="R22" s="56"/>
      <c r="S22" s="56"/>
      <c r="T22" s="56">
        <v>100</v>
      </c>
      <c r="U22" s="56"/>
      <c r="V22" s="56">
        <v>13171</v>
      </c>
      <c r="W22" s="56">
        <v>9880</v>
      </c>
      <c r="X22" s="56"/>
      <c r="Y22" s="56"/>
      <c r="Z22" s="56"/>
      <c r="AA22" s="56"/>
      <c r="AB22" s="57"/>
      <c r="AC22" s="55"/>
      <c r="AD22" s="56"/>
      <c r="AE22" s="56"/>
      <c r="AF22" s="48">
        <f t="shared" si="6"/>
        <v>2202</v>
      </c>
      <c r="AG22" s="48">
        <f t="shared" si="7"/>
        <v>464</v>
      </c>
      <c r="AH22" s="48">
        <v>1247</v>
      </c>
      <c r="AI22" s="56"/>
      <c r="AJ22" s="48"/>
      <c r="AK22" s="56"/>
      <c r="AL22" s="48"/>
      <c r="AM22" s="56"/>
      <c r="AN22" s="48">
        <v>955</v>
      </c>
      <c r="AO22" s="56">
        <v>464</v>
      </c>
      <c r="AP22" s="48"/>
      <c r="AQ22" s="56"/>
      <c r="AR22" s="48"/>
      <c r="AS22" s="56"/>
      <c r="AT22" s="48"/>
      <c r="AU22" s="56"/>
      <c r="AV22" s="48"/>
      <c r="AW22" s="56"/>
      <c r="AX22" s="48">
        <v>40</v>
      </c>
      <c r="AY22" s="56">
        <v>35</v>
      </c>
      <c r="AZ22" s="56"/>
      <c r="BA22" s="56"/>
      <c r="BB22" s="48">
        <f t="shared" si="8"/>
        <v>3046</v>
      </c>
      <c r="BC22" s="48">
        <f t="shared" si="9"/>
        <v>659</v>
      </c>
      <c r="BD22" s="48">
        <v>947</v>
      </c>
      <c r="BE22" s="56">
        <v>410</v>
      </c>
      <c r="BF22" s="48"/>
      <c r="BG22" s="56"/>
      <c r="BH22" s="48">
        <v>2099</v>
      </c>
      <c r="BI22" s="56">
        <v>249</v>
      </c>
      <c r="BJ22" s="48"/>
      <c r="BK22" s="56"/>
    </row>
    <row r="23" spans="1:63" ht="15" customHeight="1">
      <c r="A23" s="47" t="s">
        <v>11</v>
      </c>
      <c r="B23" s="48">
        <f t="shared" si="2"/>
        <v>17348</v>
      </c>
      <c r="C23" s="48">
        <f t="shared" si="3"/>
        <v>2909</v>
      </c>
      <c r="D23" s="49">
        <f t="shared" si="0"/>
        <v>16.768503573899007</v>
      </c>
      <c r="E23" s="48">
        <v>452</v>
      </c>
      <c r="F23" s="48">
        <f t="shared" si="4"/>
        <v>12134</v>
      </c>
      <c r="G23" s="48">
        <f t="shared" si="5"/>
        <v>2499</v>
      </c>
      <c r="H23" s="49">
        <f t="shared" si="1"/>
        <v>20.595022251524643</v>
      </c>
      <c r="I23" s="48">
        <v>412</v>
      </c>
      <c r="J23" s="48">
        <v>6995</v>
      </c>
      <c r="K23" s="48">
        <v>314</v>
      </c>
      <c r="L23" s="48">
        <v>2543</v>
      </c>
      <c r="M23" s="48">
        <v>1056</v>
      </c>
      <c r="N23" s="48">
        <v>1379</v>
      </c>
      <c r="O23" s="48">
        <v>1129</v>
      </c>
      <c r="P23" s="48"/>
      <c r="Q23" s="48"/>
      <c r="R23" s="48"/>
      <c r="S23" s="48"/>
      <c r="T23" s="48">
        <v>60</v>
      </c>
      <c r="U23" s="48"/>
      <c r="V23" s="48">
        <v>1007</v>
      </c>
      <c r="W23" s="48"/>
      <c r="X23" s="48">
        <v>150</v>
      </c>
      <c r="Y23" s="48"/>
      <c r="Z23" s="48"/>
      <c r="AA23" s="48"/>
      <c r="AB23" s="54"/>
      <c r="AC23" s="55"/>
      <c r="AD23" s="48"/>
      <c r="AE23" s="56"/>
      <c r="AF23" s="48">
        <f t="shared" si="6"/>
        <v>4116</v>
      </c>
      <c r="AG23" s="48">
        <f t="shared" si="7"/>
        <v>0</v>
      </c>
      <c r="AH23" s="48">
        <v>4116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>
        <f t="shared" si="8"/>
        <v>1098</v>
      </c>
      <c r="BC23" s="48">
        <f t="shared" si="9"/>
        <v>410</v>
      </c>
      <c r="BD23" s="48"/>
      <c r="BE23" s="48"/>
      <c r="BF23" s="48"/>
      <c r="BG23" s="48"/>
      <c r="BH23" s="48">
        <v>1018</v>
      </c>
      <c r="BI23" s="48">
        <v>410</v>
      </c>
      <c r="BJ23" s="48">
        <v>80</v>
      </c>
      <c r="BK23" s="48"/>
    </row>
    <row r="24" spans="1:63" ht="14.25" customHeight="1">
      <c r="A24" s="47" t="s">
        <v>12</v>
      </c>
      <c r="B24" s="48">
        <f t="shared" si="2"/>
        <v>38428</v>
      </c>
      <c r="C24" s="48">
        <f t="shared" si="3"/>
        <v>15927</v>
      </c>
      <c r="D24" s="49">
        <f t="shared" si="0"/>
        <v>41.446341209534715</v>
      </c>
      <c r="E24" s="48">
        <v>1211</v>
      </c>
      <c r="F24" s="48">
        <f t="shared" si="4"/>
        <v>22654</v>
      </c>
      <c r="G24" s="48">
        <f t="shared" si="5"/>
        <v>13141</v>
      </c>
      <c r="H24" s="49">
        <f t="shared" si="1"/>
        <v>58.00741590889026</v>
      </c>
      <c r="I24" s="48">
        <v>775</v>
      </c>
      <c r="J24" s="56">
        <v>8052</v>
      </c>
      <c r="K24" s="56">
        <v>4197</v>
      </c>
      <c r="L24" s="56">
        <v>8044</v>
      </c>
      <c r="M24" s="56">
        <v>4940</v>
      </c>
      <c r="N24" s="56">
        <v>1922</v>
      </c>
      <c r="O24" s="56">
        <v>1275</v>
      </c>
      <c r="P24" s="56">
        <v>391</v>
      </c>
      <c r="Q24" s="56"/>
      <c r="R24" s="48">
        <v>322</v>
      </c>
      <c r="S24" s="48"/>
      <c r="T24" s="48">
        <v>349</v>
      </c>
      <c r="U24" s="48"/>
      <c r="V24" s="48">
        <v>2779</v>
      </c>
      <c r="W24" s="48">
        <v>2667</v>
      </c>
      <c r="X24" s="48">
        <v>795</v>
      </c>
      <c r="Y24" s="48">
        <v>62</v>
      </c>
      <c r="Z24" s="48"/>
      <c r="AA24" s="48"/>
      <c r="AB24" s="54"/>
      <c r="AC24" s="55"/>
      <c r="AD24" s="48"/>
      <c r="AE24" s="56"/>
      <c r="AF24" s="48">
        <f t="shared" si="6"/>
        <v>12215</v>
      </c>
      <c r="AG24" s="48">
        <f t="shared" si="7"/>
        <v>2160</v>
      </c>
      <c r="AH24" s="56">
        <v>8205</v>
      </c>
      <c r="AI24" s="56">
        <v>335</v>
      </c>
      <c r="AJ24" s="56">
        <v>1400</v>
      </c>
      <c r="AK24" s="56">
        <v>1190</v>
      </c>
      <c r="AL24" s="56">
        <v>2112</v>
      </c>
      <c r="AM24" s="56"/>
      <c r="AN24" s="56">
        <v>448</v>
      </c>
      <c r="AO24" s="56">
        <v>510</v>
      </c>
      <c r="AP24" s="56">
        <v>50</v>
      </c>
      <c r="AQ24" s="56">
        <v>125</v>
      </c>
      <c r="AR24" s="56"/>
      <c r="AS24" s="56"/>
      <c r="AT24" s="56"/>
      <c r="AU24" s="56"/>
      <c r="AV24" s="56">
        <v>8</v>
      </c>
      <c r="AW24" s="56"/>
      <c r="AX24" s="56">
        <v>42</v>
      </c>
      <c r="AY24" s="56"/>
      <c r="AZ24" s="56"/>
      <c r="BA24" s="56"/>
      <c r="BB24" s="48">
        <f t="shared" si="8"/>
        <v>3509</v>
      </c>
      <c r="BC24" s="48">
        <f t="shared" si="9"/>
        <v>626</v>
      </c>
      <c r="BD24" s="56">
        <v>1473</v>
      </c>
      <c r="BE24" s="56"/>
      <c r="BF24" s="56"/>
      <c r="BG24" s="56"/>
      <c r="BH24" s="56">
        <v>1858</v>
      </c>
      <c r="BI24" s="56">
        <v>473</v>
      </c>
      <c r="BJ24" s="56">
        <v>178</v>
      </c>
      <c r="BK24" s="56">
        <v>153</v>
      </c>
    </row>
    <row r="25" spans="1:63" ht="17.25" customHeight="1">
      <c r="A25" s="47" t="s">
        <v>18</v>
      </c>
      <c r="B25" s="48">
        <f t="shared" si="2"/>
        <v>63008</v>
      </c>
      <c r="C25" s="48">
        <f t="shared" si="3"/>
        <v>23749</v>
      </c>
      <c r="D25" s="49">
        <f t="shared" si="0"/>
        <v>37.69203910614525</v>
      </c>
      <c r="E25" s="48">
        <v>2281</v>
      </c>
      <c r="F25" s="48">
        <f t="shared" si="4"/>
        <v>40197</v>
      </c>
      <c r="G25" s="48">
        <f>K25+M25+O25+Q25+S25+U25+W25+Y25+AC25+AE25+AA25</f>
        <v>19224</v>
      </c>
      <c r="H25" s="49">
        <f t="shared" si="1"/>
        <v>47.82446451227704</v>
      </c>
      <c r="I25" s="48">
        <v>1397</v>
      </c>
      <c r="J25" s="48">
        <v>24322</v>
      </c>
      <c r="K25" s="48">
        <v>9244</v>
      </c>
      <c r="L25" s="48">
        <v>13485</v>
      </c>
      <c r="M25" s="48">
        <v>9308</v>
      </c>
      <c r="N25" s="48">
        <v>734</v>
      </c>
      <c r="O25" s="56">
        <v>501</v>
      </c>
      <c r="P25" s="48"/>
      <c r="Q25" s="48"/>
      <c r="R25" s="56"/>
      <c r="S25" s="56"/>
      <c r="T25" s="56">
        <v>174</v>
      </c>
      <c r="U25" s="56"/>
      <c r="V25" s="56">
        <v>482</v>
      </c>
      <c r="W25" s="56">
        <v>171</v>
      </c>
      <c r="X25" s="56"/>
      <c r="Y25" s="56"/>
      <c r="Z25" s="56"/>
      <c r="AA25" s="56"/>
      <c r="AB25" s="57">
        <v>1000</v>
      </c>
      <c r="AC25" s="55"/>
      <c r="AD25" s="56"/>
      <c r="AE25" s="48"/>
      <c r="AF25" s="48">
        <f t="shared" si="6"/>
        <v>20225</v>
      </c>
      <c r="AG25" s="48">
        <f t="shared" si="7"/>
        <v>4285</v>
      </c>
      <c r="AH25" s="48">
        <v>9078</v>
      </c>
      <c r="AI25" s="48">
        <v>450</v>
      </c>
      <c r="AJ25" s="48">
        <v>9647</v>
      </c>
      <c r="AK25" s="48">
        <v>2954</v>
      </c>
      <c r="AL25" s="48">
        <v>392</v>
      </c>
      <c r="AM25" s="48"/>
      <c r="AN25" s="48">
        <v>1014</v>
      </c>
      <c r="AO25" s="48">
        <v>881</v>
      </c>
      <c r="AP25" s="48"/>
      <c r="AQ25" s="48"/>
      <c r="AR25" s="48">
        <v>94</v>
      </c>
      <c r="AS25" s="48"/>
      <c r="AT25" s="48"/>
      <c r="AU25" s="48"/>
      <c r="AV25" s="48">
        <v>764</v>
      </c>
      <c r="AW25" s="48"/>
      <c r="AX25" s="48">
        <v>127</v>
      </c>
      <c r="AY25" s="48"/>
      <c r="AZ25" s="48"/>
      <c r="BA25" s="48"/>
      <c r="BB25" s="48">
        <f t="shared" si="8"/>
        <v>1695</v>
      </c>
      <c r="BC25" s="48">
        <f t="shared" si="9"/>
        <v>240</v>
      </c>
      <c r="BD25" s="48">
        <v>100</v>
      </c>
      <c r="BE25" s="48"/>
      <c r="BF25" s="48"/>
      <c r="BG25" s="48"/>
      <c r="BH25" s="48">
        <v>1485</v>
      </c>
      <c r="BI25" s="48">
        <v>240</v>
      </c>
      <c r="BJ25" s="48">
        <v>110</v>
      </c>
      <c r="BK25" s="48"/>
    </row>
    <row r="26" spans="1:63" ht="16.5" customHeight="1">
      <c r="A26" s="47" t="s">
        <v>13</v>
      </c>
      <c r="B26" s="48">
        <f t="shared" si="2"/>
        <v>61361</v>
      </c>
      <c r="C26" s="48">
        <f t="shared" si="3"/>
        <v>18531</v>
      </c>
      <c r="D26" s="49">
        <f t="shared" si="0"/>
        <v>30.199964146607783</v>
      </c>
      <c r="E26" s="48">
        <v>3561</v>
      </c>
      <c r="F26" s="48">
        <f t="shared" si="4"/>
        <v>25714</v>
      </c>
      <c r="G26" s="48">
        <f t="shared" si="5"/>
        <v>13736</v>
      </c>
      <c r="H26" s="49">
        <f t="shared" si="1"/>
        <v>53.41837131523683</v>
      </c>
      <c r="I26" s="48">
        <v>1987</v>
      </c>
      <c r="J26" s="48">
        <v>1447</v>
      </c>
      <c r="K26" s="48">
        <v>252</v>
      </c>
      <c r="L26" s="48">
        <v>20445</v>
      </c>
      <c r="M26" s="48">
        <v>11919</v>
      </c>
      <c r="N26" s="48">
        <v>840</v>
      </c>
      <c r="O26" s="48">
        <v>1140</v>
      </c>
      <c r="P26" s="48">
        <v>1269</v>
      </c>
      <c r="Q26" s="48">
        <v>20</v>
      </c>
      <c r="R26" s="48">
        <v>271</v>
      </c>
      <c r="S26" s="48"/>
      <c r="T26" s="48">
        <v>310</v>
      </c>
      <c r="U26" s="48"/>
      <c r="V26" s="48">
        <v>772</v>
      </c>
      <c r="W26" s="48">
        <v>5</v>
      </c>
      <c r="X26" s="48">
        <v>300</v>
      </c>
      <c r="Y26" s="48">
        <v>340</v>
      </c>
      <c r="Z26" s="48"/>
      <c r="AA26" s="48"/>
      <c r="AB26" s="54">
        <v>60</v>
      </c>
      <c r="AC26" s="54">
        <v>60</v>
      </c>
      <c r="AD26" s="48"/>
      <c r="AE26" s="48"/>
      <c r="AF26" s="48">
        <f t="shared" si="6"/>
        <v>28788</v>
      </c>
      <c r="AG26" s="48">
        <f t="shared" si="7"/>
        <v>2503</v>
      </c>
      <c r="AH26" s="48">
        <v>23025</v>
      </c>
      <c r="AI26" s="48">
        <v>1080</v>
      </c>
      <c r="AJ26" s="48">
        <v>1083</v>
      </c>
      <c r="AK26" s="48">
        <v>595</v>
      </c>
      <c r="AL26" s="48">
        <v>3248</v>
      </c>
      <c r="AM26" s="48">
        <v>100</v>
      </c>
      <c r="AN26" s="48">
        <v>924</v>
      </c>
      <c r="AO26" s="48">
        <v>190</v>
      </c>
      <c r="AP26" s="48">
        <v>508</v>
      </c>
      <c r="AQ26" s="48">
        <v>508</v>
      </c>
      <c r="AR26" s="48"/>
      <c r="AS26" s="48">
        <v>30</v>
      </c>
      <c r="AT26" s="48"/>
      <c r="AU26" s="48"/>
      <c r="AV26" s="48">
        <v>20</v>
      </c>
      <c r="AW26" s="48"/>
      <c r="AX26" s="48"/>
      <c r="AY26" s="48"/>
      <c r="AZ26" s="48"/>
      <c r="BA26" s="48"/>
      <c r="BB26" s="48">
        <f t="shared" si="8"/>
        <v>6839</v>
      </c>
      <c r="BC26" s="48">
        <f t="shared" si="9"/>
        <v>2292</v>
      </c>
      <c r="BD26" s="48">
        <v>3414</v>
      </c>
      <c r="BE26" s="48"/>
      <c r="BF26" s="48">
        <v>210</v>
      </c>
      <c r="BG26" s="48"/>
      <c r="BH26" s="48">
        <v>2995</v>
      </c>
      <c r="BI26" s="48">
        <v>2068</v>
      </c>
      <c r="BJ26" s="48">
        <v>220</v>
      </c>
      <c r="BK26" s="48">
        <v>224</v>
      </c>
    </row>
    <row r="27" spans="1:63" s="20" customFormat="1" ht="15.75">
      <c r="A27" s="18" t="s">
        <v>91</v>
      </c>
      <c r="B27" s="19">
        <f>SUM(B6:B26)</f>
        <v>649830</v>
      </c>
      <c r="C27" s="19">
        <f>SUM(C6:C26)</f>
        <v>226998</v>
      </c>
      <c r="D27" s="30">
        <f>C27/B27*100</f>
        <v>34.93190526753151</v>
      </c>
      <c r="E27" s="19">
        <f>SUM(E6:E26)</f>
        <v>31933</v>
      </c>
      <c r="F27" s="19">
        <f>J27+L27+N27+P27+R27+T27+V27+X27+Z27+AD27+AB27</f>
        <v>329735</v>
      </c>
      <c r="G27" s="19">
        <f>K27+M27+O27+Q27+S27+U27+W27+Y27+AA27+AE27+AC27</f>
        <v>174248</v>
      </c>
      <c r="H27" s="30">
        <f t="shared" si="1"/>
        <v>52.84486026657771</v>
      </c>
      <c r="I27" s="19">
        <f>SUM(I7:I26)</f>
        <v>22400</v>
      </c>
      <c r="J27" s="17">
        <f aca="true" t="shared" si="10" ref="J27:AO27">SUM(J6:J26)</f>
        <v>103192</v>
      </c>
      <c r="K27" s="17">
        <f>SUM(K6:K26)</f>
        <v>45859</v>
      </c>
      <c r="L27" s="17">
        <f t="shared" si="10"/>
        <v>156126</v>
      </c>
      <c r="M27" s="17">
        <f>SUM(M6:M26)</f>
        <v>90318</v>
      </c>
      <c r="N27" s="17">
        <f t="shared" si="10"/>
        <v>25731</v>
      </c>
      <c r="O27" s="17">
        <f t="shared" si="10"/>
        <v>20179</v>
      </c>
      <c r="P27" s="17">
        <f t="shared" si="10"/>
        <v>3547</v>
      </c>
      <c r="Q27" s="17">
        <f t="shared" si="10"/>
        <v>20</v>
      </c>
      <c r="R27" s="17">
        <f t="shared" si="10"/>
        <v>3419</v>
      </c>
      <c r="S27" s="17">
        <f t="shared" si="10"/>
        <v>0</v>
      </c>
      <c r="T27" s="17">
        <f t="shared" si="10"/>
        <v>4897</v>
      </c>
      <c r="U27" s="17">
        <f t="shared" si="10"/>
        <v>0</v>
      </c>
      <c r="V27" s="17">
        <f t="shared" si="10"/>
        <v>28067</v>
      </c>
      <c r="W27" s="17">
        <f t="shared" si="10"/>
        <v>17055</v>
      </c>
      <c r="X27" s="17">
        <f t="shared" si="10"/>
        <v>1660</v>
      </c>
      <c r="Y27" s="17">
        <f t="shared" si="10"/>
        <v>697</v>
      </c>
      <c r="Z27" s="17">
        <f>SUM(Z6:Z26)</f>
        <v>391</v>
      </c>
      <c r="AA27" s="17">
        <f t="shared" si="10"/>
        <v>0</v>
      </c>
      <c r="AB27" s="17">
        <f>SUM(AB6:AB26)</f>
        <v>1310</v>
      </c>
      <c r="AC27" s="17">
        <f>SUM(AC6:AC26)</f>
        <v>120</v>
      </c>
      <c r="AD27" s="17">
        <f t="shared" si="10"/>
        <v>1395</v>
      </c>
      <c r="AE27" s="17">
        <f t="shared" si="10"/>
        <v>0</v>
      </c>
      <c r="AF27" s="17">
        <f>SUM(AF6:AF26)</f>
        <v>242342</v>
      </c>
      <c r="AG27" s="17">
        <f>SUM(AG6:AG26)</f>
        <v>25968</v>
      </c>
      <c r="AH27" s="17">
        <f t="shared" si="10"/>
        <v>198750</v>
      </c>
      <c r="AI27" s="17">
        <f t="shared" si="10"/>
        <v>9905</v>
      </c>
      <c r="AJ27" s="17">
        <f t="shared" si="10"/>
        <v>12130</v>
      </c>
      <c r="AK27" s="17">
        <f t="shared" si="10"/>
        <v>4739</v>
      </c>
      <c r="AL27" s="17">
        <f t="shared" si="10"/>
        <v>8001</v>
      </c>
      <c r="AM27" s="17">
        <f t="shared" si="10"/>
        <v>100</v>
      </c>
      <c r="AN27" s="17">
        <f t="shared" si="10"/>
        <v>11359</v>
      </c>
      <c r="AO27" s="17">
        <f t="shared" si="10"/>
        <v>4515</v>
      </c>
      <c r="AP27" s="17">
        <f>SUM(AP6:AP26)</f>
        <v>6220</v>
      </c>
      <c r="AQ27" s="17">
        <f aca="true" t="shared" si="11" ref="AQ27:BK27">SUM(AQ6:AQ26)</f>
        <v>5059</v>
      </c>
      <c r="AR27" s="17">
        <f t="shared" si="11"/>
        <v>5225</v>
      </c>
      <c r="AS27" s="17">
        <f t="shared" si="11"/>
        <v>1650</v>
      </c>
      <c r="AT27" s="17">
        <f t="shared" si="11"/>
        <v>657</v>
      </c>
      <c r="AU27" s="17">
        <f t="shared" si="11"/>
        <v>0</v>
      </c>
      <c r="AV27" s="17">
        <f t="shared" si="11"/>
        <v>1408.4</v>
      </c>
      <c r="AW27" s="17">
        <f t="shared" si="11"/>
        <v>20</v>
      </c>
      <c r="AX27" s="17">
        <f t="shared" si="11"/>
        <v>1438.6</v>
      </c>
      <c r="AY27" s="17">
        <f>SUM(AY6:AY26)</f>
        <v>160</v>
      </c>
      <c r="AZ27" s="17">
        <f t="shared" si="11"/>
        <v>3</v>
      </c>
      <c r="BA27" s="17">
        <f t="shared" si="11"/>
        <v>0</v>
      </c>
      <c r="BB27" s="19">
        <f t="shared" si="11"/>
        <v>74903</v>
      </c>
      <c r="BC27" s="17">
        <f>SUM(BC6:BC26)</f>
        <v>26602</v>
      </c>
      <c r="BD27" s="17">
        <f t="shared" si="11"/>
        <v>13467</v>
      </c>
      <c r="BE27" s="17">
        <f t="shared" si="11"/>
        <v>410</v>
      </c>
      <c r="BF27" s="17">
        <f t="shared" si="11"/>
        <v>510</v>
      </c>
      <c r="BG27" s="17">
        <f t="shared" si="11"/>
        <v>0</v>
      </c>
      <c r="BH27" s="17">
        <f t="shared" si="11"/>
        <v>55474</v>
      </c>
      <c r="BI27" s="17">
        <f t="shared" si="11"/>
        <v>23650</v>
      </c>
      <c r="BJ27" s="17">
        <f t="shared" si="11"/>
        <v>5452</v>
      </c>
      <c r="BK27" s="17">
        <f t="shared" si="11"/>
        <v>2542</v>
      </c>
    </row>
    <row r="28" spans="1:63" s="20" customFormat="1" ht="15.75">
      <c r="A28" s="21" t="s">
        <v>51</v>
      </c>
      <c r="B28" s="22">
        <v>639473.5</v>
      </c>
      <c r="C28" s="22">
        <v>645</v>
      </c>
      <c r="D28" s="23">
        <v>0.1008642265864027</v>
      </c>
      <c r="E28" s="24">
        <v>0</v>
      </c>
      <c r="F28" s="24">
        <v>308928.5</v>
      </c>
      <c r="G28" s="24">
        <v>30</v>
      </c>
      <c r="H28" s="23">
        <v>0.009710984904273965</v>
      </c>
      <c r="I28" s="24">
        <v>0</v>
      </c>
      <c r="J28" s="21"/>
      <c r="K28" s="24"/>
      <c r="L28" s="21"/>
      <c r="M28" s="24"/>
      <c r="N28" s="21">
        <v>34553</v>
      </c>
      <c r="O28" s="24">
        <v>30</v>
      </c>
      <c r="P28" s="21"/>
      <c r="Q28" s="24"/>
      <c r="R28" s="21"/>
      <c r="S28" s="24"/>
      <c r="T28" s="21"/>
      <c r="U28" s="24"/>
      <c r="V28" s="21"/>
      <c r="W28" s="24"/>
      <c r="X28" s="21"/>
      <c r="Y28" s="24"/>
      <c r="Z28" s="21"/>
      <c r="AA28" s="24"/>
      <c r="AB28" s="24"/>
      <c r="AC28" s="24"/>
      <c r="AD28" s="21"/>
      <c r="AE28" s="25"/>
      <c r="AF28" s="21">
        <v>253481</v>
      </c>
      <c r="AG28" s="21">
        <v>572</v>
      </c>
      <c r="AH28" s="21"/>
      <c r="AI28" s="24"/>
      <c r="AJ28" s="21"/>
      <c r="AK28" s="24"/>
      <c r="AL28" s="21"/>
      <c r="AM28" s="24"/>
      <c r="AN28" s="21"/>
      <c r="AO28" s="24"/>
      <c r="AP28" s="21"/>
      <c r="AQ28" s="24"/>
      <c r="AR28" s="21">
        <v>3387</v>
      </c>
      <c r="AS28" s="24">
        <v>572</v>
      </c>
      <c r="AT28" s="21"/>
      <c r="AU28" s="24"/>
      <c r="AV28" s="21"/>
      <c r="AW28" s="24"/>
      <c r="AX28" s="21"/>
      <c r="AY28" s="24"/>
      <c r="AZ28" s="25"/>
      <c r="BA28" s="25"/>
      <c r="BB28" s="21">
        <v>143221</v>
      </c>
      <c r="BC28" s="21">
        <v>43</v>
      </c>
      <c r="BD28" s="21"/>
      <c r="BE28" s="24"/>
      <c r="BF28" s="21"/>
      <c r="BG28" s="21"/>
      <c r="BH28" s="21">
        <v>61008</v>
      </c>
      <c r="BI28" s="24">
        <v>43</v>
      </c>
      <c r="BJ28" s="21"/>
      <c r="BK28" s="24"/>
    </row>
  </sheetData>
  <sheetProtection/>
  <mergeCells count="35"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  <mergeCell ref="AH4:AI4"/>
    <mergeCell ref="AJ4:AK4"/>
    <mergeCell ref="AR4:AS4"/>
    <mergeCell ref="AN4:AO4"/>
    <mergeCell ref="AP4:AQ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r:id="rId1"/>
  <colBreaks count="3" manualBreakCount="3">
    <brk id="15" max="27" man="1"/>
    <brk id="29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G15" sqref="G15"/>
    </sheetView>
  </sheetViews>
  <sheetFormatPr defaultColWidth="8.875" defaultRowHeight="12.75"/>
  <cols>
    <col min="1" max="1" width="19.25390625" style="65" customWidth="1"/>
    <col min="2" max="2" width="8.875" style="65" customWidth="1"/>
    <col min="3" max="3" width="7.375" style="65" customWidth="1"/>
    <col min="4" max="4" width="8.625" style="65" customWidth="1"/>
    <col min="5" max="5" width="9.25390625" style="65" customWidth="1"/>
    <col min="6" max="6" width="9.375" style="65" customWidth="1"/>
    <col min="7" max="7" width="6.75390625" style="65" customWidth="1"/>
    <col min="8" max="8" width="6.875" style="65" customWidth="1"/>
    <col min="9" max="9" width="6.625" style="65" customWidth="1"/>
    <col min="10" max="10" width="6.75390625" style="65" customWidth="1"/>
    <col min="11" max="11" width="7.375" style="65" customWidth="1"/>
    <col min="12" max="12" width="8.125" style="65" customWidth="1"/>
    <col min="13" max="13" width="8.25390625" style="65" customWidth="1"/>
    <col min="14" max="14" width="8.625" style="65" customWidth="1"/>
    <col min="15" max="15" width="7.00390625" style="65" customWidth="1"/>
    <col min="16" max="16" width="7.25390625" style="65" customWidth="1"/>
    <col min="17" max="16384" width="8.875" style="65" customWidth="1"/>
  </cols>
  <sheetData>
    <row r="1" spans="1:16" ht="15.75">
      <c r="A1" s="63"/>
      <c r="B1" s="162" t="s">
        <v>93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5">
        <v>43585</v>
      </c>
      <c r="P1" s="165"/>
    </row>
    <row r="2" spans="1:16" ht="16.5" thickBot="1">
      <c r="A2" s="63" t="s">
        <v>94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64"/>
      <c r="P2" s="64"/>
    </row>
    <row r="3" spans="1:16" ht="15.75" thickBot="1">
      <c r="A3" s="166" t="s">
        <v>95</v>
      </c>
      <c r="B3" s="169" t="s">
        <v>96</v>
      </c>
      <c r="C3" s="170"/>
      <c r="D3" s="171"/>
      <c r="E3" s="172" t="s">
        <v>97</v>
      </c>
      <c r="F3" s="173"/>
      <c r="G3" s="173"/>
      <c r="H3" s="173"/>
      <c r="I3" s="173"/>
      <c r="J3" s="174"/>
      <c r="K3" s="178" t="s">
        <v>98</v>
      </c>
      <c r="L3" s="179"/>
      <c r="M3" s="180" t="s">
        <v>99</v>
      </c>
      <c r="N3" s="181"/>
      <c r="O3" s="181"/>
      <c r="P3" s="182"/>
    </row>
    <row r="4" spans="1:16" ht="15.75" thickBot="1">
      <c r="A4" s="167"/>
      <c r="B4" s="183" t="s">
        <v>100</v>
      </c>
      <c r="C4" s="184" t="s">
        <v>101</v>
      </c>
      <c r="D4" s="185"/>
      <c r="E4" s="175"/>
      <c r="F4" s="176"/>
      <c r="G4" s="176"/>
      <c r="H4" s="176"/>
      <c r="I4" s="176"/>
      <c r="J4" s="177"/>
      <c r="K4" s="169" t="s">
        <v>102</v>
      </c>
      <c r="L4" s="171"/>
      <c r="M4" s="186" t="s">
        <v>103</v>
      </c>
      <c r="N4" s="187"/>
      <c r="O4" s="187" t="s">
        <v>19</v>
      </c>
      <c r="P4" s="188"/>
    </row>
    <row r="5" spans="1:16" ht="15.75" thickBot="1">
      <c r="A5" s="167"/>
      <c r="B5" s="183"/>
      <c r="C5" s="189" t="s">
        <v>104</v>
      </c>
      <c r="D5" s="190"/>
      <c r="E5" s="191" t="s">
        <v>105</v>
      </c>
      <c r="F5" s="192"/>
      <c r="G5" s="193" t="s">
        <v>20</v>
      </c>
      <c r="H5" s="194"/>
      <c r="I5" s="193" t="s">
        <v>106</v>
      </c>
      <c r="J5" s="195"/>
      <c r="K5" s="196" t="s">
        <v>107</v>
      </c>
      <c r="L5" s="197"/>
      <c r="M5" s="196" t="s">
        <v>20</v>
      </c>
      <c r="N5" s="198"/>
      <c r="O5" s="198" t="s">
        <v>20</v>
      </c>
      <c r="P5" s="197"/>
    </row>
    <row r="6" spans="1:16" ht="16.5" customHeight="1" thickBot="1">
      <c r="A6" s="168"/>
      <c r="B6" s="168"/>
      <c r="C6" s="66" t="s">
        <v>114</v>
      </c>
      <c r="D6" s="67" t="s">
        <v>115</v>
      </c>
      <c r="E6" s="68" t="s">
        <v>108</v>
      </c>
      <c r="F6" s="69" t="s">
        <v>109</v>
      </c>
      <c r="G6" s="68" t="s">
        <v>108</v>
      </c>
      <c r="H6" s="69" t="s">
        <v>109</v>
      </c>
      <c r="I6" s="68" t="s">
        <v>108</v>
      </c>
      <c r="J6" s="69" t="s">
        <v>109</v>
      </c>
      <c r="K6" s="68" t="s">
        <v>108</v>
      </c>
      <c r="L6" s="69" t="s">
        <v>109</v>
      </c>
      <c r="M6" s="68" t="s">
        <v>108</v>
      </c>
      <c r="N6" s="69" t="s">
        <v>109</v>
      </c>
      <c r="O6" s="68" t="s">
        <v>108</v>
      </c>
      <c r="P6" s="69" t="s">
        <v>109</v>
      </c>
    </row>
    <row r="7" spans="1:256" s="82" customFormat="1" ht="14.25" customHeight="1">
      <c r="A7" s="70" t="s">
        <v>0</v>
      </c>
      <c r="B7" s="71">
        <v>64</v>
      </c>
      <c r="C7" s="72">
        <v>64</v>
      </c>
      <c r="D7" s="72">
        <v>64</v>
      </c>
      <c r="E7" s="73">
        <v>54</v>
      </c>
      <c r="F7" s="74">
        <v>54</v>
      </c>
      <c r="G7" s="73">
        <v>0.5</v>
      </c>
      <c r="H7" s="74">
        <v>0.5</v>
      </c>
      <c r="I7" s="75">
        <v>0.3</v>
      </c>
      <c r="J7" s="76">
        <v>0.3</v>
      </c>
      <c r="K7" s="77">
        <f aca="true" t="shared" si="0" ref="K7:K29">G7/D7*1000</f>
        <v>7.8125</v>
      </c>
      <c r="L7" s="78">
        <v>7.8</v>
      </c>
      <c r="M7" s="79"/>
      <c r="N7" s="80"/>
      <c r="O7" s="81"/>
      <c r="P7" s="80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16" ht="15">
      <c r="A8" s="83" t="s">
        <v>14</v>
      </c>
      <c r="B8" s="84">
        <v>1061</v>
      </c>
      <c r="C8" s="85">
        <v>1061</v>
      </c>
      <c r="D8" s="85">
        <v>1061</v>
      </c>
      <c r="E8" s="73">
        <v>1275</v>
      </c>
      <c r="F8" s="74">
        <v>1270</v>
      </c>
      <c r="G8" s="73">
        <v>10.8</v>
      </c>
      <c r="H8" s="74">
        <v>10.7</v>
      </c>
      <c r="I8" s="73">
        <v>10.6</v>
      </c>
      <c r="J8" s="74">
        <v>10.5</v>
      </c>
      <c r="K8" s="77">
        <f t="shared" si="0"/>
        <v>10.179076343072575</v>
      </c>
      <c r="L8" s="86">
        <v>10.1</v>
      </c>
      <c r="M8" s="79">
        <v>374</v>
      </c>
      <c r="N8" s="79">
        <v>374</v>
      </c>
      <c r="O8" s="87">
        <v>3</v>
      </c>
      <c r="P8" s="79">
        <v>3</v>
      </c>
    </row>
    <row r="9" spans="1:256" s="82" customFormat="1" ht="15">
      <c r="A9" s="83" t="s">
        <v>15</v>
      </c>
      <c r="B9" s="84">
        <v>1130</v>
      </c>
      <c r="C9" s="85">
        <v>1130</v>
      </c>
      <c r="D9" s="85">
        <v>1130</v>
      </c>
      <c r="E9" s="73">
        <v>1661.7</v>
      </c>
      <c r="F9" s="74">
        <v>1591</v>
      </c>
      <c r="G9" s="73">
        <v>14.6</v>
      </c>
      <c r="H9" s="74">
        <v>14.7</v>
      </c>
      <c r="I9" s="73">
        <v>12.5</v>
      </c>
      <c r="J9" s="74">
        <v>10.6</v>
      </c>
      <c r="K9" s="77">
        <f t="shared" si="0"/>
        <v>12.920353982300885</v>
      </c>
      <c r="L9" s="86">
        <v>13</v>
      </c>
      <c r="M9" s="79">
        <v>484</v>
      </c>
      <c r="N9" s="79">
        <v>484</v>
      </c>
      <c r="O9" s="87">
        <v>4</v>
      </c>
      <c r="P9" s="79">
        <v>4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s="82" customFormat="1" ht="15">
      <c r="A10" s="83" t="s">
        <v>1</v>
      </c>
      <c r="B10" s="88">
        <v>395</v>
      </c>
      <c r="C10" s="89">
        <v>412</v>
      </c>
      <c r="D10" s="89">
        <v>412</v>
      </c>
      <c r="E10" s="90">
        <v>383.6</v>
      </c>
      <c r="F10" s="91">
        <v>351.5</v>
      </c>
      <c r="G10" s="90">
        <v>4.2</v>
      </c>
      <c r="H10" s="91">
        <v>4</v>
      </c>
      <c r="I10" s="90">
        <v>3.9</v>
      </c>
      <c r="J10" s="91">
        <v>3.7</v>
      </c>
      <c r="K10" s="77">
        <f t="shared" si="0"/>
        <v>10.194174757281553</v>
      </c>
      <c r="L10" s="92">
        <v>10</v>
      </c>
      <c r="M10" s="93">
        <v>133.6</v>
      </c>
      <c r="N10" s="94">
        <v>99</v>
      </c>
      <c r="O10" s="95">
        <v>1.7</v>
      </c>
      <c r="P10" s="94">
        <v>1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s="82" customFormat="1" ht="15">
      <c r="A11" s="83" t="s">
        <v>2</v>
      </c>
      <c r="B11" s="84">
        <v>612</v>
      </c>
      <c r="C11" s="85">
        <v>612</v>
      </c>
      <c r="D11" s="85">
        <v>612</v>
      </c>
      <c r="E11" s="73">
        <v>660.6</v>
      </c>
      <c r="F11" s="74">
        <v>648.4</v>
      </c>
      <c r="G11" s="73">
        <v>5.7</v>
      </c>
      <c r="H11" s="74">
        <v>5.6</v>
      </c>
      <c r="I11" s="73">
        <v>5</v>
      </c>
      <c r="J11" s="74">
        <v>4.9</v>
      </c>
      <c r="K11" s="77">
        <f t="shared" si="0"/>
        <v>9.313725490196079</v>
      </c>
      <c r="L11" s="86">
        <v>9.2</v>
      </c>
      <c r="M11" s="79">
        <v>320</v>
      </c>
      <c r="N11" s="79">
        <v>199</v>
      </c>
      <c r="O11" s="87">
        <v>3</v>
      </c>
      <c r="P11" s="79">
        <v>2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s="82" customFormat="1" ht="15">
      <c r="A12" s="83" t="s">
        <v>110</v>
      </c>
      <c r="B12" s="84">
        <v>482</v>
      </c>
      <c r="C12" s="85">
        <v>482</v>
      </c>
      <c r="D12" s="85">
        <v>482</v>
      </c>
      <c r="E12" s="73">
        <v>632</v>
      </c>
      <c r="F12" s="74">
        <v>578.8</v>
      </c>
      <c r="G12" s="73">
        <v>7.2</v>
      </c>
      <c r="H12" s="74">
        <v>6.6</v>
      </c>
      <c r="I12" s="73">
        <v>6.5</v>
      </c>
      <c r="J12" s="74">
        <v>6</v>
      </c>
      <c r="K12" s="77">
        <f t="shared" si="0"/>
        <v>14.937759336099585</v>
      </c>
      <c r="L12" s="86">
        <v>13.8</v>
      </c>
      <c r="M12" s="79">
        <v>367</v>
      </c>
      <c r="N12" s="79">
        <v>368.6</v>
      </c>
      <c r="O12" s="87">
        <v>5.7</v>
      </c>
      <c r="P12" s="79">
        <v>5.6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16" ht="15">
      <c r="A13" s="83" t="s">
        <v>3</v>
      </c>
      <c r="B13" s="84">
        <v>592</v>
      </c>
      <c r="C13" s="85">
        <v>612</v>
      </c>
      <c r="D13" s="85">
        <v>612</v>
      </c>
      <c r="E13" s="73">
        <v>630</v>
      </c>
      <c r="F13" s="74">
        <v>600</v>
      </c>
      <c r="G13" s="73">
        <v>7.1</v>
      </c>
      <c r="H13" s="74">
        <v>6.8</v>
      </c>
      <c r="I13" s="73">
        <v>6.7</v>
      </c>
      <c r="J13" s="74">
        <v>6.5</v>
      </c>
      <c r="K13" s="77">
        <f t="shared" si="0"/>
        <v>11.601307189542482</v>
      </c>
      <c r="L13" s="86">
        <v>9.7</v>
      </c>
      <c r="M13" s="79">
        <v>310</v>
      </c>
      <c r="N13" s="80">
        <v>308</v>
      </c>
      <c r="O13" s="87">
        <v>3.2</v>
      </c>
      <c r="P13" s="79">
        <v>3</v>
      </c>
    </row>
    <row r="14" spans="1:256" s="82" customFormat="1" ht="15">
      <c r="A14" s="83" t="s">
        <v>4</v>
      </c>
      <c r="B14" s="84">
        <v>2736</v>
      </c>
      <c r="C14" s="85">
        <v>2736</v>
      </c>
      <c r="D14" s="85">
        <v>2736</v>
      </c>
      <c r="E14" s="73">
        <v>2575</v>
      </c>
      <c r="F14" s="74">
        <v>2575</v>
      </c>
      <c r="G14" s="73">
        <v>23</v>
      </c>
      <c r="H14" s="74">
        <v>23</v>
      </c>
      <c r="I14" s="73">
        <v>21</v>
      </c>
      <c r="J14" s="74">
        <v>21</v>
      </c>
      <c r="K14" s="77">
        <f t="shared" si="0"/>
        <v>8.40643274853801</v>
      </c>
      <c r="L14" s="86">
        <v>8.4</v>
      </c>
      <c r="M14" s="80">
        <v>248.4</v>
      </c>
      <c r="N14" s="79">
        <v>248.4</v>
      </c>
      <c r="O14" s="87">
        <v>2.2</v>
      </c>
      <c r="P14" s="79">
        <v>2.2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s="82" customFormat="1" ht="15">
      <c r="A15" s="83" t="s">
        <v>5</v>
      </c>
      <c r="B15" s="84">
        <v>544</v>
      </c>
      <c r="C15" s="85">
        <v>542</v>
      </c>
      <c r="D15" s="85">
        <v>542</v>
      </c>
      <c r="E15" s="73">
        <v>509.5</v>
      </c>
      <c r="F15" s="74">
        <v>539.1</v>
      </c>
      <c r="G15" s="73">
        <v>5.1</v>
      </c>
      <c r="H15" s="74">
        <v>4.6</v>
      </c>
      <c r="I15" s="73">
        <v>4.6</v>
      </c>
      <c r="J15" s="74">
        <v>4.8</v>
      </c>
      <c r="K15" s="77">
        <f t="shared" si="0"/>
        <v>9.409594095940959</v>
      </c>
      <c r="L15" s="86">
        <v>9.5</v>
      </c>
      <c r="M15" s="79">
        <v>31.4</v>
      </c>
      <c r="N15" s="79">
        <v>31.8</v>
      </c>
      <c r="O15" s="87">
        <v>0.3</v>
      </c>
      <c r="P15" s="79">
        <v>0.3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256" s="82" customFormat="1" ht="16.5" customHeight="1">
      <c r="A16" s="83" t="s">
        <v>6</v>
      </c>
      <c r="B16" s="84">
        <v>500</v>
      </c>
      <c r="C16" s="85">
        <v>493</v>
      </c>
      <c r="D16" s="85">
        <v>493</v>
      </c>
      <c r="E16" s="73">
        <v>699.6</v>
      </c>
      <c r="F16" s="74">
        <v>750.4</v>
      </c>
      <c r="G16" s="73">
        <v>6.2</v>
      </c>
      <c r="H16" s="74">
        <v>8</v>
      </c>
      <c r="I16" s="73">
        <v>5.9</v>
      </c>
      <c r="J16" s="74">
        <v>7.6</v>
      </c>
      <c r="K16" s="77">
        <f t="shared" si="0"/>
        <v>12.57606490872211</v>
      </c>
      <c r="L16" s="86">
        <v>13</v>
      </c>
      <c r="M16" s="79">
        <v>1230</v>
      </c>
      <c r="N16" s="79">
        <v>1236</v>
      </c>
      <c r="O16" s="96">
        <v>12</v>
      </c>
      <c r="P16" s="97">
        <v>12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  <row r="17" spans="1:256" s="82" customFormat="1" ht="16.5" customHeight="1">
      <c r="A17" s="83" t="s">
        <v>7</v>
      </c>
      <c r="B17" s="84">
        <v>1400</v>
      </c>
      <c r="C17" s="85">
        <v>1470</v>
      </c>
      <c r="D17" s="85">
        <v>1470</v>
      </c>
      <c r="E17" s="73">
        <v>2742</v>
      </c>
      <c r="F17" s="74">
        <v>1563</v>
      </c>
      <c r="G17" s="73">
        <v>35.4</v>
      </c>
      <c r="H17" s="74">
        <v>18.5</v>
      </c>
      <c r="I17" s="73">
        <v>35</v>
      </c>
      <c r="J17" s="74">
        <v>18.1</v>
      </c>
      <c r="K17" s="77">
        <f t="shared" si="0"/>
        <v>24.08163265306122</v>
      </c>
      <c r="L17" s="86">
        <v>18.5</v>
      </c>
      <c r="M17" s="79">
        <v>239</v>
      </c>
      <c r="N17" s="79">
        <v>221</v>
      </c>
      <c r="O17" s="98">
        <v>2</v>
      </c>
      <c r="P17" s="99">
        <v>2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</row>
    <row r="18" spans="1:256" s="82" customFormat="1" ht="15">
      <c r="A18" s="83" t="s">
        <v>8</v>
      </c>
      <c r="B18" s="84">
        <v>475</v>
      </c>
      <c r="C18" s="85">
        <v>528</v>
      </c>
      <c r="D18" s="85">
        <v>528</v>
      </c>
      <c r="E18" s="73">
        <v>532.7</v>
      </c>
      <c r="F18" s="74">
        <v>587.1</v>
      </c>
      <c r="G18" s="73">
        <v>5.5</v>
      </c>
      <c r="H18" s="74">
        <v>5.1</v>
      </c>
      <c r="I18" s="73">
        <v>5</v>
      </c>
      <c r="J18" s="74">
        <v>5</v>
      </c>
      <c r="K18" s="77">
        <f t="shared" si="0"/>
        <v>10.416666666666666</v>
      </c>
      <c r="L18" s="86">
        <v>9</v>
      </c>
      <c r="M18" s="79">
        <v>503</v>
      </c>
      <c r="N18" s="79">
        <v>488.8</v>
      </c>
      <c r="O18" s="98">
        <v>5.4</v>
      </c>
      <c r="P18" s="99">
        <v>5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256" s="82" customFormat="1" ht="15">
      <c r="A19" s="83" t="s">
        <v>16</v>
      </c>
      <c r="B19" s="84">
        <v>1258</v>
      </c>
      <c r="C19" s="85">
        <v>1233</v>
      </c>
      <c r="D19" s="85">
        <v>1233</v>
      </c>
      <c r="E19" s="73">
        <v>1160</v>
      </c>
      <c r="F19" s="74">
        <v>1160</v>
      </c>
      <c r="G19" s="73">
        <v>12.5</v>
      </c>
      <c r="H19" s="74">
        <v>12.5</v>
      </c>
      <c r="I19" s="73">
        <v>9.3</v>
      </c>
      <c r="J19" s="74">
        <v>9.9</v>
      </c>
      <c r="K19" s="77">
        <f t="shared" si="0"/>
        <v>10.13787510137875</v>
      </c>
      <c r="L19" s="86">
        <v>10.1</v>
      </c>
      <c r="M19" s="79">
        <v>364</v>
      </c>
      <c r="N19" s="79">
        <v>364</v>
      </c>
      <c r="O19" s="98">
        <v>4</v>
      </c>
      <c r="P19" s="99">
        <v>4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1:256" s="82" customFormat="1" ht="15">
      <c r="A20" s="83" t="s">
        <v>9</v>
      </c>
      <c r="B20" s="84">
        <v>1250</v>
      </c>
      <c r="C20" s="85">
        <v>1270</v>
      </c>
      <c r="D20" s="85">
        <v>1270</v>
      </c>
      <c r="E20" s="73">
        <v>1626</v>
      </c>
      <c r="F20" s="74">
        <v>1530</v>
      </c>
      <c r="G20" s="73">
        <v>15.2</v>
      </c>
      <c r="H20" s="74">
        <v>14.2</v>
      </c>
      <c r="I20" s="73">
        <v>13.1</v>
      </c>
      <c r="J20" s="74">
        <v>12.1</v>
      </c>
      <c r="K20" s="77">
        <f t="shared" si="0"/>
        <v>11.968503937007874</v>
      </c>
      <c r="L20" s="86">
        <v>11</v>
      </c>
      <c r="M20" s="79">
        <v>110</v>
      </c>
      <c r="N20" s="79">
        <v>107</v>
      </c>
      <c r="O20" s="98">
        <v>1</v>
      </c>
      <c r="P20" s="99">
        <v>1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1:256" s="82" customFormat="1" ht="14.25" customHeight="1">
      <c r="A21" s="83" t="s">
        <v>10</v>
      </c>
      <c r="B21" s="84">
        <v>623</v>
      </c>
      <c r="C21" s="85">
        <v>589</v>
      </c>
      <c r="D21" s="85">
        <v>589</v>
      </c>
      <c r="E21" s="73">
        <v>428.7</v>
      </c>
      <c r="F21" s="74">
        <v>493.2</v>
      </c>
      <c r="G21" s="73">
        <v>4.9</v>
      </c>
      <c r="H21" s="74">
        <v>5.1</v>
      </c>
      <c r="I21" s="73">
        <v>3.1</v>
      </c>
      <c r="J21" s="74">
        <v>3.2</v>
      </c>
      <c r="K21" s="77">
        <f t="shared" si="0"/>
        <v>8.31918505942275</v>
      </c>
      <c r="L21" s="86">
        <v>8.8</v>
      </c>
      <c r="M21" s="79">
        <v>178.5</v>
      </c>
      <c r="N21" s="80">
        <v>205.2</v>
      </c>
      <c r="O21" s="98">
        <v>1.5</v>
      </c>
      <c r="P21" s="99">
        <v>1.8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s="82" customFormat="1" ht="15">
      <c r="A22" s="83" t="s">
        <v>111</v>
      </c>
      <c r="B22" s="84">
        <v>1011</v>
      </c>
      <c r="C22" s="85">
        <v>1010</v>
      </c>
      <c r="D22" s="85">
        <v>1010</v>
      </c>
      <c r="E22" s="73">
        <v>971</v>
      </c>
      <c r="F22" s="74">
        <v>1173</v>
      </c>
      <c r="G22" s="73">
        <v>9.3</v>
      </c>
      <c r="H22" s="74">
        <v>12</v>
      </c>
      <c r="I22" s="73">
        <v>8.5</v>
      </c>
      <c r="J22" s="74">
        <v>10.9</v>
      </c>
      <c r="K22" s="77">
        <f t="shared" si="0"/>
        <v>9.207920792079209</v>
      </c>
      <c r="L22" s="86">
        <v>11.6</v>
      </c>
      <c r="M22" s="80">
        <v>856</v>
      </c>
      <c r="N22" s="79">
        <v>860</v>
      </c>
      <c r="O22" s="98">
        <v>6.2</v>
      </c>
      <c r="P22" s="99">
        <v>7.4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s="82" customFormat="1" ht="15" customHeight="1">
      <c r="A23" s="83" t="s">
        <v>17</v>
      </c>
      <c r="B23" s="84">
        <v>1761</v>
      </c>
      <c r="C23" s="85">
        <v>1611</v>
      </c>
      <c r="D23" s="85">
        <v>1612</v>
      </c>
      <c r="E23" s="73">
        <v>3793</v>
      </c>
      <c r="F23" s="100">
        <v>3863</v>
      </c>
      <c r="G23" s="101">
        <v>35.3</v>
      </c>
      <c r="H23" s="74">
        <v>33.9</v>
      </c>
      <c r="I23" s="73">
        <v>33.9</v>
      </c>
      <c r="J23" s="74">
        <v>32.7</v>
      </c>
      <c r="K23" s="77">
        <f t="shared" si="0"/>
        <v>21.898263027295286</v>
      </c>
      <c r="L23" s="86">
        <v>18.9</v>
      </c>
      <c r="M23" s="79">
        <v>321.5</v>
      </c>
      <c r="N23" s="79">
        <v>290.8</v>
      </c>
      <c r="O23" s="98">
        <v>3.9</v>
      </c>
      <c r="P23" s="99">
        <v>2.8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16" ht="15">
      <c r="A24" s="83" t="s">
        <v>11</v>
      </c>
      <c r="B24" s="84">
        <v>466</v>
      </c>
      <c r="C24" s="85">
        <v>466</v>
      </c>
      <c r="D24" s="85">
        <v>466</v>
      </c>
      <c r="E24" s="73">
        <v>585.8</v>
      </c>
      <c r="F24" s="74">
        <v>576.2</v>
      </c>
      <c r="G24" s="73">
        <v>5.4</v>
      </c>
      <c r="H24" s="74">
        <v>5</v>
      </c>
      <c r="I24" s="73">
        <v>3.4</v>
      </c>
      <c r="J24" s="74">
        <v>3.3</v>
      </c>
      <c r="K24" s="77">
        <f t="shared" si="0"/>
        <v>11.587982832618026</v>
      </c>
      <c r="L24" s="86">
        <v>10.8</v>
      </c>
      <c r="M24" s="79">
        <v>180.3</v>
      </c>
      <c r="N24" s="79">
        <v>177.1</v>
      </c>
      <c r="O24" s="98">
        <v>2.5</v>
      </c>
      <c r="P24" s="99">
        <v>2.5</v>
      </c>
    </row>
    <row r="25" spans="1:256" s="82" customFormat="1" ht="15">
      <c r="A25" s="83" t="s">
        <v>12</v>
      </c>
      <c r="B25" s="84">
        <v>1478</v>
      </c>
      <c r="C25" s="85">
        <v>1490</v>
      </c>
      <c r="D25" s="85">
        <v>1490</v>
      </c>
      <c r="E25" s="74">
        <v>2696.9</v>
      </c>
      <c r="F25" s="74">
        <v>2573</v>
      </c>
      <c r="G25" s="73">
        <v>22.4</v>
      </c>
      <c r="H25" s="74">
        <v>23.4</v>
      </c>
      <c r="I25" s="73">
        <v>20.9</v>
      </c>
      <c r="J25" s="74">
        <v>21.4</v>
      </c>
      <c r="K25" s="77">
        <f t="shared" si="0"/>
        <v>15.033557046979865</v>
      </c>
      <c r="L25" s="86">
        <v>15.9</v>
      </c>
      <c r="M25" s="79"/>
      <c r="N25" s="79"/>
      <c r="O25" s="102"/>
      <c r="P25" s="103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s="82" customFormat="1" ht="15">
      <c r="A26" s="83" t="s">
        <v>18</v>
      </c>
      <c r="B26" s="84">
        <v>721</v>
      </c>
      <c r="C26" s="85">
        <v>747</v>
      </c>
      <c r="D26" s="85">
        <v>747</v>
      </c>
      <c r="E26" s="73">
        <v>546.5</v>
      </c>
      <c r="F26" s="74">
        <v>587</v>
      </c>
      <c r="G26" s="73">
        <v>6.5</v>
      </c>
      <c r="H26" s="74">
        <v>7</v>
      </c>
      <c r="I26" s="73">
        <v>5.8</v>
      </c>
      <c r="J26" s="74">
        <v>6.5</v>
      </c>
      <c r="K26" s="77">
        <f t="shared" si="0"/>
        <v>8.701472556894243</v>
      </c>
      <c r="L26" s="86">
        <v>8.7</v>
      </c>
      <c r="M26" s="79">
        <v>1461</v>
      </c>
      <c r="N26" s="79">
        <v>1532</v>
      </c>
      <c r="O26" s="87">
        <v>10</v>
      </c>
      <c r="P26" s="79">
        <v>10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s="82" customFormat="1" ht="15">
      <c r="A27" s="83" t="s">
        <v>13</v>
      </c>
      <c r="B27" s="84">
        <v>4619</v>
      </c>
      <c r="C27" s="85">
        <v>4682</v>
      </c>
      <c r="D27" s="85">
        <v>4682</v>
      </c>
      <c r="E27" s="73">
        <v>10235</v>
      </c>
      <c r="F27" s="74">
        <v>8626</v>
      </c>
      <c r="G27" s="73">
        <v>85</v>
      </c>
      <c r="H27" s="74">
        <v>84</v>
      </c>
      <c r="I27" s="73">
        <v>71</v>
      </c>
      <c r="J27" s="74">
        <v>67</v>
      </c>
      <c r="K27" s="77">
        <f t="shared" si="0"/>
        <v>18.154634771465187</v>
      </c>
      <c r="L27" s="86">
        <v>19.1</v>
      </c>
      <c r="M27" s="79">
        <v>540</v>
      </c>
      <c r="N27" s="79">
        <v>670</v>
      </c>
      <c r="O27" s="87">
        <v>6</v>
      </c>
      <c r="P27" s="79">
        <v>6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16" ht="0.75" customHeight="1" thickBot="1">
      <c r="A28" s="104" t="s">
        <v>112</v>
      </c>
      <c r="B28" s="105">
        <v>100</v>
      </c>
      <c r="C28" s="106">
        <v>100</v>
      </c>
      <c r="D28" s="106">
        <v>100</v>
      </c>
      <c r="E28" s="107">
        <v>68</v>
      </c>
      <c r="F28" s="108">
        <v>0</v>
      </c>
      <c r="G28" s="107">
        <v>0.7</v>
      </c>
      <c r="H28" s="108">
        <v>0.7</v>
      </c>
      <c r="I28" s="107">
        <v>2.4</v>
      </c>
      <c r="J28" s="109">
        <v>2.4</v>
      </c>
      <c r="K28" s="110">
        <f t="shared" si="0"/>
        <v>6.999999999999999</v>
      </c>
      <c r="L28" s="111">
        <v>6.999999999999999</v>
      </c>
      <c r="M28" s="112"/>
      <c r="N28" s="113"/>
      <c r="O28" s="114"/>
      <c r="P28" s="115"/>
    </row>
    <row r="29" spans="1:16" ht="15" thickBot="1">
      <c r="A29" s="116" t="s">
        <v>113</v>
      </c>
      <c r="B29" s="117">
        <f>SUM(B7:B28)</f>
        <v>23278</v>
      </c>
      <c r="C29" s="118">
        <f>SUM(C7:C27)</f>
        <v>23240</v>
      </c>
      <c r="D29" s="118">
        <f>SUM(D7:D27)</f>
        <v>23241</v>
      </c>
      <c r="E29" s="119">
        <f>SUM(E7:E27)</f>
        <v>34398.600000000006</v>
      </c>
      <c r="F29" s="120">
        <f>SUM(F7:F28)</f>
        <v>31689.7</v>
      </c>
      <c r="G29" s="119">
        <f>SUM(G7:G28)</f>
        <v>322.5</v>
      </c>
      <c r="H29" s="120">
        <f>SUM(H7:H28)</f>
        <v>305.9</v>
      </c>
      <c r="I29" s="119">
        <f>SUM(I7:I28)</f>
        <v>288.4</v>
      </c>
      <c r="J29" s="121">
        <f>SUM(J7:J28)</f>
        <v>268.4</v>
      </c>
      <c r="K29" s="122">
        <f t="shared" si="0"/>
        <v>13.876339228088293</v>
      </c>
      <c r="L29" s="123">
        <v>13.4</v>
      </c>
      <c r="M29" s="119">
        <f>SUM(M7:M28)</f>
        <v>8251.7</v>
      </c>
      <c r="N29" s="119">
        <f>SUM(N7:N28)</f>
        <v>8264.7</v>
      </c>
      <c r="O29" s="124">
        <f>SUM(O7:O28)</f>
        <v>77.6</v>
      </c>
      <c r="P29" s="120">
        <f>SUM(P7:P28)</f>
        <v>75.6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2019-04-30T07:06:35Z</cp:lastPrinted>
  <dcterms:created xsi:type="dcterms:W3CDTF">2017-08-13T06:13:14Z</dcterms:created>
  <dcterms:modified xsi:type="dcterms:W3CDTF">2019-04-30T07:06:38Z</dcterms:modified>
  <cp:category/>
  <cp:version/>
  <cp:contentType/>
  <cp:contentStatus/>
</cp:coreProperties>
</file>