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  <sheet name="перевод скота" sheetId="3" r:id="rId3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<sst xmlns="http://schemas.openxmlformats.org/spreadsheetml/2006/main" count="214" uniqueCount="100">
  <si>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</si>
  <si>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</si>
  <si>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</si>
  <si>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</si>
  <si>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</si>
  <si>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</si>
  <si>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</si>
  <si>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</si>
  <si>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</si>
  <si>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</si>
  <si>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</si>
  <si>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</si>
  <si>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</si>
  <si>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</si>
  <si>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</si>
  <si>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</si>
  <si>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</si>
  <si>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</si>
  <si>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</si>
  <si>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</si>
  <si>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</si>
  <si>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</si>
  <si>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Муниципальное образование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</si>
  <si>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</si>
  <si>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</si>
  <si>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</si>
  <si>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</si>
  <si>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</si>
  <si>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</si>
  <si>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</si>
  <si>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</si>
  <si>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</si>
  <si>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</si>
  <si>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</si>
  <si>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</si>
  <si>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</si>
  <si>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</si>
  <si>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</si>
  <si>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</si>
  <si>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</si>
  <si>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</si>
  <si>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</si>
  <si>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</si>
  <si>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</si>
  <si>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</si>
  <si>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</si>
  <si>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</si>
  <si>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</si>
  <si>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</si>
  <si>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</si>
  <si>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</si>
  <si>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</si>
  <si>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</si>
  <si>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</si>
  <si>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</si>
  <si>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</si>
  <si>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</si>
  <si>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</si>
  <si>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</si>
  <si>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</si>
  <si>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</si>
  <si>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</si>
  <si>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</si>
  <si>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</si>
  <si>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</si>
  <si>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</si>
  <si>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</si>
  <si>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</si>
  <si>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</si>
  <si>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</si>
  <si>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</si>
  <si>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</si>
  <si>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</si>
  <si>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</si>
  <si>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</si>
  <si>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</si>
  <si>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</si>
  <si>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</si>
  <si>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</si>
  <si>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</si>
  <si>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</si>
  <si>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</si>
  <si>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10.05</t>
  </si>
  <si>
    <t>было на 01.01.17</t>
  </si>
  <si>
    <t>11.05</t>
  </si>
  <si>
    <t>Информация по подготовке летних лагерей и переводу скота в летние лагеря по состоянию на</t>
  </si>
  <si>
    <t>Подготовка летних лагерей для содержания КРС</t>
  </si>
  <si>
    <t>Коровы (голов)</t>
  </si>
  <si>
    <t>Молодняк к.р.с.
(голов)</t>
  </si>
  <si>
    <t>наличие всего, шт</t>
  </si>
  <si>
    <t>работает человек</t>
  </si>
  <si>
    <t>подготовлено, шт</t>
  </si>
  <si>
    <t>к переводу</t>
  </si>
  <si>
    <t>переведено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</si>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</sst>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14" fontId="6" fillId="0" borderId="0" xfId="33" applyNumberFormat="1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1" fontId="6" fillId="0" borderId="10" xfId="33" applyNumberFormat="1" applyFont="1" applyBorder="1" applyAlignment="1" applyProtection="1">
      <alignment horizontal="center" vertical="center" wrapText="1"/>
      <protection locked="0"/>
    </xf>
    <xf numFmtId="164" fontId="30" fillId="0" borderId="10" xfId="0" applyNumberFormat="1" applyFont="1" applyBorder="1" applyAlignment="1">
      <alignment horizontal="center" vertical="center" wrapText="1"/>
    </xf>
    <xf numFmtId="164" fontId="6" fillId="0" borderId="10" xfId="33" applyNumberFormat="1" applyFont="1" applyBorder="1" applyAlignment="1" applyProtection="1">
      <alignment horizontal="center" vertical="center" wrapText="1"/>
      <protection locked="0"/>
    </xf>
    <xf numFmtId="1" fontId="6" fillId="0" borderId="10" xfId="33" applyNumberFormat="1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14" fontId="2" fillId="0" borderId="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27" sqref="AY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875" style="16" customWidth="1"/>
    <col min="22" max="22" width="8.25390625" style="16" customWidth="1"/>
    <col min="23" max="23" width="8.0039062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5.375" style="16" customWidth="1"/>
    <col min="28" max="28" width="5.625" style="16" customWidth="1"/>
    <col min="29" max="29" width="5.37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0.12890625" style="16" customWidth="1"/>
    <col min="47" max="47" width="6.75390625" style="16" hidden="1" customWidth="1"/>
    <col min="48" max="48" width="7.125" style="16" customWidth="1"/>
    <col min="49" max="49" width="5.75390625" style="16" customWidth="1"/>
    <col min="50" max="50" width="7.00390625" style="16" customWidth="1"/>
    <col min="51" max="51" width="5.25390625" style="16" bestFit="1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7" t="s">
        <v>25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8">
        <v>42866</v>
      </c>
      <c r="M2" s="59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60"/>
      <c r="BG2" s="60"/>
      <c r="BH2" s="15"/>
      <c r="BI2" s="15"/>
      <c r="BJ2" s="15"/>
      <c r="BK2" s="15"/>
      <c r="BL2" s="15"/>
      <c r="BM2" s="15"/>
    </row>
    <row r="3" spans="1:65" ht="19.5" customHeight="1">
      <c r="A3" s="51" t="s">
        <v>26</v>
      </c>
      <c r="B3" s="51" t="s">
        <v>27</v>
      </c>
      <c r="C3" s="51"/>
      <c r="D3" s="51"/>
      <c r="E3" s="51"/>
      <c r="F3" s="54" t="s">
        <v>28</v>
      </c>
      <c r="G3" s="55"/>
      <c r="H3" s="55"/>
      <c r="I3" s="55"/>
      <c r="J3" s="55"/>
      <c r="K3" s="55"/>
      <c r="L3" s="55"/>
      <c r="M3" s="55"/>
      <c r="N3" s="55"/>
      <c r="O3" s="56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4" t="s">
        <v>29</v>
      </c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51" t="s">
        <v>30</v>
      </c>
      <c r="AW3" s="51"/>
      <c r="AX3" s="51" t="s">
        <v>31</v>
      </c>
      <c r="AY3" s="51"/>
      <c r="AZ3" s="51" t="s">
        <v>32</v>
      </c>
      <c r="BA3" s="51"/>
      <c r="BB3" s="61"/>
      <c r="BC3" s="61"/>
      <c r="BD3" s="62"/>
      <c r="BE3" s="62"/>
      <c r="BF3" s="62"/>
      <c r="BG3" s="62"/>
      <c r="BH3" s="62"/>
      <c r="BI3" s="62"/>
      <c r="BJ3" s="62"/>
      <c r="BK3" s="62"/>
      <c r="BL3" s="62"/>
      <c r="BM3" s="62"/>
    </row>
    <row r="4" spans="1:65" ht="45.75" customHeight="1">
      <c r="A4" s="51"/>
      <c r="B4" s="51"/>
      <c r="C4" s="51"/>
      <c r="D4" s="51"/>
      <c r="E4" s="51"/>
      <c r="F4" s="51" t="s">
        <v>33</v>
      </c>
      <c r="G4" s="51"/>
      <c r="H4" s="51"/>
      <c r="I4" s="51"/>
      <c r="J4" s="52" t="s">
        <v>34</v>
      </c>
      <c r="K4" s="52"/>
      <c r="L4" s="52" t="s">
        <v>35</v>
      </c>
      <c r="M4" s="52"/>
      <c r="N4" s="53" t="s">
        <v>36</v>
      </c>
      <c r="O4" s="53"/>
      <c r="P4" s="53" t="s">
        <v>37</v>
      </c>
      <c r="Q4" s="53"/>
      <c r="R4" s="53" t="s">
        <v>38</v>
      </c>
      <c r="S4" s="53"/>
      <c r="T4" s="53" t="s">
        <v>39</v>
      </c>
      <c r="U4" s="53"/>
      <c r="V4" s="53" t="s">
        <v>40</v>
      </c>
      <c r="W4" s="53"/>
      <c r="X4" s="53" t="s">
        <v>41</v>
      </c>
      <c r="Y4" s="53"/>
      <c r="Z4" s="53" t="s">
        <v>62</v>
      </c>
      <c r="AA4" s="53"/>
      <c r="AB4" s="53" t="s">
        <v>59</v>
      </c>
      <c r="AC4" s="53"/>
      <c r="AD4" s="51" t="s">
        <v>33</v>
      </c>
      <c r="AE4" s="51"/>
      <c r="AF4" s="52" t="s">
        <v>42</v>
      </c>
      <c r="AG4" s="52"/>
      <c r="AH4" s="52" t="s">
        <v>43</v>
      </c>
      <c r="AI4" s="52"/>
      <c r="AJ4" s="52" t="s">
        <v>44</v>
      </c>
      <c r="AK4" s="52"/>
      <c r="AL4" s="52" t="s">
        <v>45</v>
      </c>
      <c r="AM4" s="52"/>
      <c r="AN4" s="52" t="s">
        <v>46</v>
      </c>
      <c r="AO4" s="52"/>
      <c r="AP4" s="52" t="s">
        <v>47</v>
      </c>
      <c r="AQ4" s="52"/>
      <c r="AR4" s="52" t="s">
        <v>48</v>
      </c>
      <c r="AS4" s="52"/>
      <c r="AT4" s="52" t="s">
        <v>49</v>
      </c>
      <c r="AU4" s="52"/>
      <c r="AV4" s="51"/>
      <c r="AW4" s="51"/>
      <c r="AX4" s="51"/>
      <c r="AY4" s="51"/>
      <c r="AZ4" s="51" t="s">
        <v>50</v>
      </c>
      <c r="BA4" s="51"/>
      <c r="BB4" s="52" t="s">
        <v>51</v>
      </c>
      <c r="BC4" s="52"/>
      <c r="BD4" s="52" t="s">
        <v>52</v>
      </c>
      <c r="BE4" s="52"/>
      <c r="BF4" s="52" t="s">
        <v>53</v>
      </c>
      <c r="BG4" s="52"/>
      <c r="BH4" s="52" t="s">
        <v>61</v>
      </c>
      <c r="BI4" s="52"/>
      <c r="BJ4" s="52" t="s">
        <v>54</v>
      </c>
      <c r="BK4" s="52"/>
      <c r="BL4" s="52" t="s">
        <v>60</v>
      </c>
      <c r="BM4" s="52"/>
    </row>
    <row r="5" spans="1:65" ht="31.5" customHeight="1">
      <c r="A5" s="51"/>
      <c r="B5" s="25" t="s">
        <v>55</v>
      </c>
      <c r="C5" s="25" t="s">
        <v>56</v>
      </c>
      <c r="D5" s="25" t="s">
        <v>23</v>
      </c>
      <c r="E5" s="25" t="s">
        <v>0</v>
      </c>
      <c r="F5" s="25" t="s">
        <v>55</v>
      </c>
      <c r="G5" s="25" t="s">
        <v>56</v>
      </c>
      <c r="H5" s="25" t="s">
        <v>23</v>
      </c>
      <c r="I5" s="25" t="s">
        <v>0</v>
      </c>
      <c r="J5" s="25" t="s">
        <v>55</v>
      </c>
      <c r="K5" s="25" t="s">
        <v>56</v>
      </c>
      <c r="L5" s="25" t="s">
        <v>55</v>
      </c>
      <c r="M5" s="25" t="s">
        <v>56</v>
      </c>
      <c r="N5" s="25" t="s">
        <v>55</v>
      </c>
      <c r="O5" s="25" t="s">
        <v>56</v>
      </c>
      <c r="P5" s="25" t="s">
        <v>55</v>
      </c>
      <c r="Q5" s="25" t="s">
        <v>56</v>
      </c>
      <c r="R5" s="25" t="s">
        <v>55</v>
      </c>
      <c r="S5" s="25" t="s">
        <v>56</v>
      </c>
      <c r="T5" s="25" t="s">
        <v>55</v>
      </c>
      <c r="U5" s="25" t="s">
        <v>56</v>
      </c>
      <c r="V5" s="25" t="s">
        <v>55</v>
      </c>
      <c r="W5" s="25" t="s">
        <v>56</v>
      </c>
      <c r="X5" s="25" t="s">
        <v>55</v>
      </c>
      <c r="Y5" s="25" t="s">
        <v>56</v>
      </c>
      <c r="Z5" s="25" t="s">
        <v>55</v>
      </c>
      <c r="AA5" s="25" t="s">
        <v>56</v>
      </c>
      <c r="AB5" s="25" t="s">
        <v>55</v>
      </c>
      <c r="AC5" s="25" t="s">
        <v>56</v>
      </c>
      <c r="AD5" s="25" t="s">
        <v>55</v>
      </c>
      <c r="AE5" s="25" t="s">
        <v>56</v>
      </c>
      <c r="AF5" s="25" t="s">
        <v>55</v>
      </c>
      <c r="AG5" s="25" t="s">
        <v>56</v>
      </c>
      <c r="AH5" s="25" t="s">
        <v>55</v>
      </c>
      <c r="AI5" s="25" t="s">
        <v>56</v>
      </c>
      <c r="AJ5" s="25" t="s">
        <v>55</v>
      </c>
      <c r="AK5" s="25" t="s">
        <v>56</v>
      </c>
      <c r="AL5" s="25" t="s">
        <v>55</v>
      </c>
      <c r="AM5" s="25" t="s">
        <v>56</v>
      </c>
      <c r="AN5" s="25" t="s">
        <v>55</v>
      </c>
      <c r="AO5" s="25" t="s">
        <v>56</v>
      </c>
      <c r="AP5" s="25" t="s">
        <v>55</v>
      </c>
      <c r="AQ5" s="25" t="s">
        <v>56</v>
      </c>
      <c r="AR5" s="25" t="s">
        <v>55</v>
      </c>
      <c r="AS5" s="25" t="s">
        <v>56</v>
      </c>
      <c r="AT5" s="25" t="s">
        <v>55</v>
      </c>
      <c r="AU5" s="25" t="s">
        <v>56</v>
      </c>
      <c r="AV5" s="25" t="s">
        <v>55</v>
      </c>
      <c r="AW5" s="25" t="s">
        <v>56</v>
      </c>
      <c r="AX5" s="25" t="s">
        <v>55</v>
      </c>
      <c r="AY5" s="25" t="s">
        <v>56</v>
      </c>
      <c r="AZ5" s="25" t="s">
        <v>55</v>
      </c>
      <c r="BA5" s="25" t="s">
        <v>56</v>
      </c>
      <c r="BB5" s="25" t="s">
        <v>55</v>
      </c>
      <c r="BC5" s="25" t="s">
        <v>56</v>
      </c>
      <c r="BD5" s="25" t="s">
        <v>55</v>
      </c>
      <c r="BE5" s="25" t="s">
        <v>56</v>
      </c>
      <c r="BF5" s="25" t="s">
        <v>55</v>
      </c>
      <c r="BG5" s="25" t="s">
        <v>56</v>
      </c>
      <c r="BH5" s="25" t="s">
        <v>55</v>
      </c>
      <c r="BI5" s="25" t="s">
        <v>56</v>
      </c>
      <c r="BJ5" s="25" t="s">
        <v>55</v>
      </c>
      <c r="BK5" s="25" t="s">
        <v>56</v>
      </c>
      <c r="BL5" s="25" t="s">
        <v>55</v>
      </c>
      <c r="BM5" s="25" t="s">
        <v>56</v>
      </c>
    </row>
    <row r="6" spans="1:65" ht="15" customHeight="1">
      <c r="A6" s="1" t="s">
        <v>2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3</v>
      </c>
      <c r="B7" s="6">
        <f t="shared" si="0"/>
        <v>16932</v>
      </c>
      <c r="C7" s="6">
        <f t="shared" si="1"/>
        <v>9015</v>
      </c>
      <c r="D7" s="7">
        <f>C7/B7*100</f>
        <v>53.24238128986535</v>
      </c>
      <c r="E7" s="6">
        <v>1029</v>
      </c>
      <c r="F7" s="6">
        <f aca="true" t="shared" si="2" ref="F7:F27">J7+L7+N7+P7+R7+T7+V7+X7+Z7+AB7</f>
        <v>3728</v>
      </c>
      <c r="G7" s="6">
        <f aca="true" t="shared" si="3" ref="G7:G27">K7+M7+O7+Q7+S7+U7+W7+Y7+AA7+AC7</f>
        <v>2788</v>
      </c>
      <c r="H7" s="7">
        <f>G7/F7*100</f>
        <v>74.78540772532189</v>
      </c>
      <c r="I7" s="6">
        <v>225</v>
      </c>
      <c r="J7" s="6">
        <v>455</v>
      </c>
      <c r="K7" s="6"/>
      <c r="L7" s="6">
        <v>185</v>
      </c>
      <c r="M7" s="6">
        <v>530</v>
      </c>
      <c r="N7" s="6">
        <v>2613</v>
      </c>
      <c r="O7" s="6">
        <v>2198</v>
      </c>
      <c r="P7" s="6"/>
      <c r="Q7" s="6"/>
      <c r="R7" s="6"/>
      <c r="S7" s="6"/>
      <c r="T7" s="6">
        <v>375</v>
      </c>
      <c r="U7" s="6"/>
      <c r="V7" s="6">
        <v>40</v>
      </c>
      <c r="W7" s="6"/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3771</v>
      </c>
      <c r="AF7" s="6">
        <v>5957</v>
      </c>
      <c r="AG7" s="6">
        <v>2186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4" ref="AZ7:AZ27">BB7+BD7+BF7+BH7+BJ7+BL7</f>
        <v>6235</v>
      </c>
      <c r="BA7" s="6">
        <f aca="true" t="shared" si="5" ref="BA7:BA26">BC7+BE7+BG7+BI7+BK7+BM7</f>
        <v>2456</v>
      </c>
      <c r="BB7" s="6">
        <v>80</v>
      </c>
      <c r="BC7" s="6"/>
      <c r="BD7" s="6">
        <v>450</v>
      </c>
      <c r="BE7" s="6">
        <v>150</v>
      </c>
      <c r="BF7" s="6">
        <v>4338</v>
      </c>
      <c r="BG7" s="6">
        <v>1449</v>
      </c>
      <c r="BH7" s="6">
        <v>1322</v>
      </c>
      <c r="BI7" s="6">
        <v>857</v>
      </c>
      <c r="BJ7" s="2">
        <v>45</v>
      </c>
      <c r="BK7" s="2"/>
      <c r="BL7" s="2"/>
      <c r="BM7" s="2"/>
    </row>
    <row r="8" spans="1:65" ht="15" customHeight="1">
      <c r="A8" s="1" t="s">
        <v>4</v>
      </c>
      <c r="B8" s="6">
        <f t="shared" si="0"/>
        <v>21583</v>
      </c>
      <c r="C8" s="6">
        <f t="shared" si="1"/>
        <v>10891</v>
      </c>
      <c r="D8" s="7">
        <f aca="true" t="shared" si="6" ref="D8:D27">C8/B8*100</f>
        <v>50.46101098086457</v>
      </c>
      <c r="E8" s="6">
        <v>444</v>
      </c>
      <c r="F8" s="6">
        <f t="shared" si="2"/>
        <v>9678</v>
      </c>
      <c r="G8" s="6">
        <f t="shared" si="3"/>
        <v>7975</v>
      </c>
      <c r="H8" s="7">
        <f aca="true" t="shared" si="7" ref="H8:H27">G8/F8*100</f>
        <v>82.40338912998554</v>
      </c>
      <c r="I8" s="6">
        <v>99</v>
      </c>
      <c r="J8" s="6">
        <v>4294</v>
      </c>
      <c r="K8" s="6">
        <v>3770</v>
      </c>
      <c r="L8" s="6">
        <v>3419</v>
      </c>
      <c r="M8" s="6">
        <v>2645</v>
      </c>
      <c r="N8" s="6">
        <v>1835</v>
      </c>
      <c r="O8" s="6">
        <v>1435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7">AG8+AI8+AK8+AM8+AO8+AQ8+AS8+AU8</f>
        <v>650</v>
      </c>
      <c r="AF8" s="6">
        <v>6913</v>
      </c>
      <c r="AG8" s="6">
        <v>350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300</v>
      </c>
      <c r="AR8" s="6"/>
      <c r="AS8" s="6"/>
      <c r="AT8" s="6"/>
      <c r="AU8" s="6"/>
      <c r="AV8" s="6">
        <v>65</v>
      </c>
      <c r="AW8" s="6">
        <v>12</v>
      </c>
      <c r="AX8" s="6">
        <v>585</v>
      </c>
      <c r="AY8" s="6">
        <v>21</v>
      </c>
      <c r="AZ8" s="6">
        <f t="shared" si="4"/>
        <v>3154</v>
      </c>
      <c r="BA8" s="6">
        <f t="shared" si="5"/>
        <v>2233</v>
      </c>
      <c r="BB8" s="6">
        <v>800</v>
      </c>
      <c r="BC8" s="6"/>
      <c r="BD8" s="6">
        <v>100</v>
      </c>
      <c r="BE8" s="6"/>
      <c r="BF8" s="6">
        <v>1734</v>
      </c>
      <c r="BG8" s="6">
        <v>1757</v>
      </c>
      <c r="BH8" s="6">
        <v>520</v>
      </c>
      <c r="BI8" s="6">
        <v>476</v>
      </c>
      <c r="BJ8" s="2"/>
      <c r="BK8" s="2"/>
      <c r="BL8" s="2"/>
      <c r="BM8" s="2"/>
    </row>
    <row r="9" spans="1:65" ht="15.75" customHeight="1">
      <c r="A9" s="1" t="s">
        <v>5</v>
      </c>
      <c r="B9" s="6">
        <f t="shared" si="0"/>
        <v>8009</v>
      </c>
      <c r="C9" s="6">
        <f t="shared" si="1"/>
        <v>3433</v>
      </c>
      <c r="D9" s="7">
        <f t="shared" si="6"/>
        <v>42.86427768760145</v>
      </c>
      <c r="E9" s="6">
        <v>297</v>
      </c>
      <c r="F9" s="6">
        <f t="shared" si="2"/>
        <v>3878</v>
      </c>
      <c r="G9" s="6">
        <f t="shared" si="3"/>
        <v>1957</v>
      </c>
      <c r="H9" s="7">
        <f t="shared" si="7"/>
        <v>50.46415678184631</v>
      </c>
      <c r="I9" s="6">
        <v>157</v>
      </c>
      <c r="J9" s="6">
        <v>1337</v>
      </c>
      <c r="K9" s="6">
        <v>757</v>
      </c>
      <c r="L9" s="6">
        <v>760</v>
      </c>
      <c r="M9" s="6">
        <v>300</v>
      </c>
      <c r="N9" s="6">
        <v>1425</v>
      </c>
      <c r="O9" s="6">
        <v>900</v>
      </c>
      <c r="P9" s="6"/>
      <c r="Q9" s="6"/>
      <c r="R9" s="6"/>
      <c r="S9" s="6"/>
      <c r="T9" s="6">
        <v>256</v>
      </c>
      <c r="U9" s="6"/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0</v>
      </c>
      <c r="AF9" s="6">
        <v>1295</v>
      </c>
      <c r="AG9" s="6"/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4"/>
        <v>2722</v>
      </c>
      <c r="BA9" s="6">
        <f t="shared" si="5"/>
        <v>1476</v>
      </c>
      <c r="BB9" s="6">
        <v>0</v>
      </c>
      <c r="BC9" s="6"/>
      <c r="BD9" s="6">
        <v>100</v>
      </c>
      <c r="BE9" s="6"/>
      <c r="BF9" s="6">
        <v>2482</v>
      </c>
      <c r="BG9" s="6">
        <v>1336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6</v>
      </c>
      <c r="B10" s="6">
        <f t="shared" si="0"/>
        <v>18722</v>
      </c>
      <c r="C10" s="6">
        <f t="shared" si="1"/>
        <v>9936</v>
      </c>
      <c r="D10" s="7">
        <f t="shared" si="6"/>
        <v>53.07125307125307</v>
      </c>
      <c r="E10" s="6">
        <v>598</v>
      </c>
      <c r="F10" s="6">
        <f t="shared" si="2"/>
        <v>9376</v>
      </c>
      <c r="G10" s="6">
        <f t="shared" si="3"/>
        <v>6424</v>
      </c>
      <c r="H10" s="7">
        <f t="shared" si="7"/>
        <v>68.51535836177474</v>
      </c>
      <c r="I10" s="6">
        <v>261</v>
      </c>
      <c r="J10" s="6">
        <v>5563</v>
      </c>
      <c r="K10" s="6">
        <v>3112</v>
      </c>
      <c r="L10" s="6">
        <v>1706</v>
      </c>
      <c r="M10" s="6">
        <v>2180</v>
      </c>
      <c r="N10" s="6">
        <v>860</v>
      </c>
      <c r="O10" s="6">
        <v>904</v>
      </c>
      <c r="P10" s="6">
        <v>841</v>
      </c>
      <c r="Q10" s="6"/>
      <c r="R10" s="6">
        <v>30</v>
      </c>
      <c r="S10" s="6"/>
      <c r="T10" s="6">
        <v>227</v>
      </c>
      <c r="U10" s="6"/>
      <c r="V10" s="6">
        <v>149</v>
      </c>
      <c r="W10" s="6">
        <v>228</v>
      </c>
      <c r="X10" s="6"/>
      <c r="Y10" s="6"/>
      <c r="Z10" s="6"/>
      <c r="AA10" s="6"/>
      <c r="AB10" s="6"/>
      <c r="AC10" s="6"/>
      <c r="AD10" s="6">
        <f t="shared" si="8"/>
        <v>8589</v>
      </c>
      <c r="AE10" s="6">
        <f t="shared" si="9"/>
        <v>3318</v>
      </c>
      <c r="AF10" s="6">
        <v>7321</v>
      </c>
      <c r="AG10" s="6">
        <v>2404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758</v>
      </c>
      <c r="AR10" s="6">
        <v>156</v>
      </c>
      <c r="AS10" s="6">
        <v>156</v>
      </c>
      <c r="AT10" s="6"/>
      <c r="AU10" s="6"/>
      <c r="AV10" s="6">
        <v>147</v>
      </c>
      <c r="AW10" s="6">
        <v>54</v>
      </c>
      <c r="AX10" s="6">
        <v>212</v>
      </c>
      <c r="AY10" s="6">
        <v>40</v>
      </c>
      <c r="AZ10" s="6">
        <f t="shared" si="4"/>
        <v>398</v>
      </c>
      <c r="BA10" s="6">
        <f t="shared" si="5"/>
        <v>100</v>
      </c>
      <c r="BB10" s="6"/>
      <c r="BC10" s="6"/>
      <c r="BD10" s="6"/>
      <c r="BE10" s="6"/>
      <c r="BF10" s="6">
        <v>398</v>
      </c>
      <c r="BG10" s="6">
        <v>100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57</v>
      </c>
      <c r="B11" s="6">
        <f t="shared" si="0"/>
        <v>30167</v>
      </c>
      <c r="C11" s="6">
        <f t="shared" si="1"/>
        <v>18020</v>
      </c>
      <c r="D11" s="7">
        <f t="shared" si="6"/>
        <v>59.73414658401565</v>
      </c>
      <c r="E11" s="6">
        <v>2496</v>
      </c>
      <c r="F11" s="6">
        <f t="shared" si="2"/>
        <v>10900</v>
      </c>
      <c r="G11" s="6">
        <f t="shared" si="3"/>
        <v>7806</v>
      </c>
      <c r="H11" s="7">
        <f t="shared" si="7"/>
        <v>71.61467889908258</v>
      </c>
      <c r="I11" s="6">
        <v>553</v>
      </c>
      <c r="J11" s="6">
        <v>3878</v>
      </c>
      <c r="K11" s="6">
        <v>1728</v>
      </c>
      <c r="L11" s="6">
        <v>2191</v>
      </c>
      <c r="M11" s="6">
        <v>2337</v>
      </c>
      <c r="N11" s="6">
        <v>3340</v>
      </c>
      <c r="O11" s="6">
        <v>3216</v>
      </c>
      <c r="P11" s="6">
        <v>100</v>
      </c>
      <c r="Q11" s="6"/>
      <c r="R11" s="6">
        <v>204</v>
      </c>
      <c r="S11" s="6"/>
      <c r="T11" s="6">
        <v>705</v>
      </c>
      <c r="U11" s="6">
        <v>200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11576</v>
      </c>
      <c r="AE11" s="6">
        <f t="shared" si="9"/>
        <v>5358</v>
      </c>
      <c r="AF11" s="6">
        <v>11576</v>
      </c>
      <c r="AG11" s="6">
        <v>5358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4"/>
        <v>7688</v>
      </c>
      <c r="BA11" s="6">
        <f t="shared" si="5"/>
        <v>4856</v>
      </c>
      <c r="BB11" s="6">
        <v>600</v>
      </c>
      <c r="BC11" s="6"/>
      <c r="BD11" s="6"/>
      <c r="BE11" s="6"/>
      <c r="BF11" s="6">
        <v>6643</v>
      </c>
      <c r="BG11" s="6">
        <v>4586</v>
      </c>
      <c r="BH11" s="6">
        <v>445</v>
      </c>
      <c r="BI11" s="6">
        <v>270</v>
      </c>
      <c r="BJ11" s="2"/>
      <c r="BK11" s="2"/>
      <c r="BL11" s="2"/>
      <c r="BM11" s="2"/>
    </row>
    <row r="12" spans="1:65" ht="14.25" customHeight="1">
      <c r="A12" s="1" t="s">
        <v>7</v>
      </c>
      <c r="B12" s="6">
        <f t="shared" si="0"/>
        <v>55781</v>
      </c>
      <c r="C12" s="6">
        <f t="shared" si="1"/>
        <v>27821</v>
      </c>
      <c r="D12" s="7">
        <f t="shared" si="6"/>
        <v>49.875405604058734</v>
      </c>
      <c r="E12" s="6">
        <v>3010</v>
      </c>
      <c r="F12" s="6">
        <f t="shared" si="2"/>
        <v>31353</v>
      </c>
      <c r="G12" s="6">
        <f t="shared" si="3"/>
        <v>18091</v>
      </c>
      <c r="H12" s="7">
        <f t="shared" si="7"/>
        <v>57.70101744649635</v>
      </c>
      <c r="I12" s="6">
        <v>1781</v>
      </c>
      <c r="J12" s="6">
        <v>18923</v>
      </c>
      <c r="K12" s="6">
        <v>11225</v>
      </c>
      <c r="L12" s="6">
        <v>9993</v>
      </c>
      <c r="M12" s="6">
        <v>5997</v>
      </c>
      <c r="N12" s="6">
        <v>834</v>
      </c>
      <c r="O12" s="6">
        <v>759</v>
      </c>
      <c r="P12" s="6"/>
      <c r="Q12" s="6"/>
      <c r="R12" s="6"/>
      <c r="S12" s="6"/>
      <c r="T12" s="6">
        <v>843</v>
      </c>
      <c r="U12" s="6"/>
      <c r="V12" s="6">
        <v>271</v>
      </c>
      <c r="W12" s="6">
        <v>110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6432</v>
      </c>
      <c r="AF12" s="6">
        <v>18249</v>
      </c>
      <c r="AG12" s="6">
        <v>6432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4"/>
        <v>6118</v>
      </c>
      <c r="BA12" s="6">
        <f t="shared" si="5"/>
        <v>3298</v>
      </c>
      <c r="BB12" s="6">
        <v>415</v>
      </c>
      <c r="BC12" s="6"/>
      <c r="BD12" s="6"/>
      <c r="BE12" s="6"/>
      <c r="BF12" s="6">
        <v>5353</v>
      </c>
      <c r="BG12" s="6">
        <v>3298</v>
      </c>
      <c r="BH12" s="6">
        <v>350</v>
      </c>
      <c r="BI12" s="6"/>
      <c r="BJ12" s="2"/>
      <c r="BK12" s="2"/>
      <c r="BL12" s="2"/>
      <c r="BM12" s="2"/>
    </row>
    <row r="13" spans="1:65" ht="15" customHeight="1">
      <c r="A13" s="1" t="s">
        <v>8</v>
      </c>
      <c r="B13" s="6">
        <f t="shared" si="0"/>
        <v>71252</v>
      </c>
      <c r="C13" s="6">
        <f t="shared" si="1"/>
        <v>28519</v>
      </c>
      <c r="D13" s="7">
        <f t="shared" si="6"/>
        <v>40.02554314264863</v>
      </c>
      <c r="E13" s="6">
        <v>4369</v>
      </c>
      <c r="F13" s="6">
        <f t="shared" si="2"/>
        <v>36892</v>
      </c>
      <c r="G13" s="6">
        <f>K13+M13+O13+Q13+S13+U13+W13+Y13+AA13+AC13</f>
        <v>23215</v>
      </c>
      <c r="H13" s="7">
        <f t="shared" si="7"/>
        <v>62.92692182587011</v>
      </c>
      <c r="I13" s="6">
        <v>2906</v>
      </c>
      <c r="J13" s="6">
        <v>10136</v>
      </c>
      <c r="K13" s="6">
        <v>6145</v>
      </c>
      <c r="L13" s="6">
        <v>14149</v>
      </c>
      <c r="M13" s="6">
        <v>10360</v>
      </c>
      <c r="N13" s="6">
        <v>4924</v>
      </c>
      <c r="O13" s="6">
        <v>4369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2211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4536</v>
      </c>
      <c r="AF13" s="6">
        <v>26691</v>
      </c>
      <c r="AG13" s="6">
        <v>4536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60</v>
      </c>
      <c r="AX13" s="6">
        <v>157</v>
      </c>
      <c r="AY13" s="6">
        <v>102</v>
      </c>
      <c r="AZ13" s="6">
        <f t="shared" si="4"/>
        <v>6709</v>
      </c>
      <c r="BA13" s="6">
        <f t="shared" si="5"/>
        <v>606</v>
      </c>
      <c r="BB13" s="6">
        <v>3001</v>
      </c>
      <c r="BC13" s="6">
        <v>150</v>
      </c>
      <c r="BD13" s="6"/>
      <c r="BE13" s="6"/>
      <c r="BF13" s="6">
        <v>3638</v>
      </c>
      <c r="BG13" s="6">
        <v>456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9</v>
      </c>
      <c r="B14" s="6">
        <f t="shared" si="0"/>
        <v>18705</v>
      </c>
      <c r="C14" s="6">
        <f t="shared" si="1"/>
        <v>14000</v>
      </c>
      <c r="D14" s="7">
        <f t="shared" si="6"/>
        <v>74.84629778134189</v>
      </c>
      <c r="E14" s="6">
        <v>1463</v>
      </c>
      <c r="F14" s="6">
        <f t="shared" si="2"/>
        <v>5856</v>
      </c>
      <c r="G14" s="6">
        <f t="shared" si="3"/>
        <v>5856</v>
      </c>
      <c r="H14" s="7">
        <f t="shared" si="7"/>
        <v>100</v>
      </c>
      <c r="I14" s="6">
        <v>601</v>
      </c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6428</v>
      </c>
      <c r="AF14" s="6">
        <v>10995</v>
      </c>
      <c r="AG14" s="6">
        <v>6428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/>
      <c r="AZ14" s="6">
        <f t="shared" si="4"/>
        <v>1836</v>
      </c>
      <c r="BA14" s="6">
        <f t="shared" si="5"/>
        <v>1706</v>
      </c>
      <c r="BB14" s="6">
        <v>130</v>
      </c>
      <c r="BC14" s="6"/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10</v>
      </c>
      <c r="B15" s="6">
        <f t="shared" si="0"/>
        <v>31939</v>
      </c>
      <c r="C15" s="6">
        <f t="shared" si="1"/>
        <v>17200</v>
      </c>
      <c r="D15" s="7">
        <f t="shared" si="6"/>
        <v>53.85265662669464</v>
      </c>
      <c r="E15" s="6">
        <v>3347</v>
      </c>
      <c r="F15" s="6">
        <f t="shared" si="2"/>
        <v>16555</v>
      </c>
      <c r="G15" s="6">
        <f t="shared" si="3"/>
        <v>10009</v>
      </c>
      <c r="H15" s="7">
        <f t="shared" si="7"/>
        <v>60.459075807913024</v>
      </c>
      <c r="I15" s="6">
        <v>528</v>
      </c>
      <c r="J15" s="6">
        <v>6907</v>
      </c>
      <c r="K15" s="6">
        <v>3228</v>
      </c>
      <c r="L15" s="6">
        <v>6682</v>
      </c>
      <c r="M15" s="6">
        <v>4793</v>
      </c>
      <c r="N15" s="6">
        <v>1572</v>
      </c>
      <c r="O15" s="6">
        <v>1018</v>
      </c>
      <c r="P15" s="6">
        <v>250</v>
      </c>
      <c r="Q15" s="6"/>
      <c r="R15" s="6"/>
      <c r="S15" s="6"/>
      <c r="T15" s="6">
        <v>193</v>
      </c>
      <c r="U15" s="6"/>
      <c r="V15" s="6">
        <v>951</v>
      </c>
      <c r="W15" s="6">
        <v>970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6966</v>
      </c>
      <c r="AF15" s="6">
        <v>10672</v>
      </c>
      <c r="AG15" s="6">
        <v>6966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4"/>
        <v>708</v>
      </c>
      <c r="BA15" s="6">
        <f t="shared" si="5"/>
        <v>225</v>
      </c>
      <c r="BB15" s="6">
        <v>198</v>
      </c>
      <c r="BC15" s="6"/>
      <c r="BD15" s="6"/>
      <c r="BE15" s="6"/>
      <c r="BF15" s="6">
        <v>510</v>
      </c>
      <c r="BG15" s="6">
        <v>225</v>
      </c>
      <c r="BH15" s="6"/>
      <c r="BI15" s="6"/>
      <c r="BJ15" s="2"/>
      <c r="BK15" s="2"/>
      <c r="BL15" s="2"/>
      <c r="BM15" s="2"/>
    </row>
    <row r="16" spans="1:65" s="29" customFormat="1" ht="15.75" customHeight="1">
      <c r="A16" s="26" t="s">
        <v>11</v>
      </c>
      <c r="B16" s="6">
        <f t="shared" si="0"/>
        <v>24153</v>
      </c>
      <c r="C16" s="6">
        <f t="shared" si="1"/>
        <v>17772</v>
      </c>
      <c r="D16" s="7">
        <f t="shared" si="6"/>
        <v>73.5809216246429</v>
      </c>
      <c r="E16" s="6">
        <v>1342</v>
      </c>
      <c r="F16" s="6">
        <f t="shared" si="2"/>
        <v>6302</v>
      </c>
      <c r="G16" s="6">
        <f t="shared" si="3"/>
        <v>4926</v>
      </c>
      <c r="H16" s="7">
        <f t="shared" si="7"/>
        <v>78.16566169470009</v>
      </c>
      <c r="I16" s="6">
        <v>320</v>
      </c>
      <c r="J16" s="27">
        <v>142</v>
      </c>
      <c r="K16" s="27">
        <v>112</v>
      </c>
      <c r="L16" s="27">
        <v>4042</v>
      </c>
      <c r="M16" s="27">
        <v>3152</v>
      </c>
      <c r="N16" s="27">
        <v>1312</v>
      </c>
      <c r="O16" s="27">
        <v>1312</v>
      </c>
      <c r="P16" s="27">
        <v>100</v>
      </c>
      <c r="Q16" s="27">
        <v>140</v>
      </c>
      <c r="R16" s="27">
        <v>305</v>
      </c>
      <c r="S16" s="27"/>
      <c r="T16" s="27">
        <v>189</v>
      </c>
      <c r="U16" s="27"/>
      <c r="V16" s="27">
        <v>70</v>
      </c>
      <c r="W16" s="27">
        <v>210</v>
      </c>
      <c r="X16" s="27"/>
      <c r="Y16" s="27"/>
      <c r="Z16" s="27">
        <v>142</v>
      </c>
      <c r="AA16" s="27"/>
      <c r="AB16" s="27"/>
      <c r="AC16" s="27"/>
      <c r="AD16" s="6">
        <f t="shared" si="8"/>
        <v>13232</v>
      </c>
      <c r="AE16" s="6">
        <f t="shared" si="9"/>
        <v>9243</v>
      </c>
      <c r="AF16" s="27">
        <v>11966</v>
      </c>
      <c r="AG16" s="27">
        <v>7877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>
        <v>100</v>
      </c>
      <c r="AR16" s="27">
        <v>1266</v>
      </c>
      <c r="AS16" s="27">
        <v>1266</v>
      </c>
      <c r="AT16" s="27"/>
      <c r="AU16" s="27"/>
      <c r="AV16" s="27"/>
      <c r="AW16" s="27"/>
      <c r="AX16" s="27"/>
      <c r="AY16" s="27"/>
      <c r="AZ16" s="6">
        <f t="shared" si="4"/>
        <v>4619</v>
      </c>
      <c r="BA16" s="6">
        <f t="shared" si="5"/>
        <v>3603</v>
      </c>
      <c r="BB16" s="27">
        <v>1166</v>
      </c>
      <c r="BC16" s="27">
        <v>304</v>
      </c>
      <c r="BD16" s="27"/>
      <c r="BE16" s="27"/>
      <c r="BF16" s="27">
        <v>1529</v>
      </c>
      <c r="BG16" s="27">
        <v>1375</v>
      </c>
      <c r="BH16" s="27">
        <v>1924</v>
      </c>
      <c r="BI16" s="27">
        <v>1924</v>
      </c>
      <c r="BJ16" s="28"/>
      <c r="BK16" s="28"/>
      <c r="BL16" s="28"/>
      <c r="BM16" s="28"/>
    </row>
    <row r="17" spans="1:65" ht="14.25" customHeight="1">
      <c r="A17" s="1" t="s">
        <v>12</v>
      </c>
      <c r="B17" s="6">
        <f t="shared" si="0"/>
        <v>15465</v>
      </c>
      <c r="C17" s="6">
        <f t="shared" si="1"/>
        <v>7486</v>
      </c>
      <c r="D17" s="7">
        <f t="shared" si="6"/>
        <v>48.40607824118978</v>
      </c>
      <c r="E17" s="6">
        <v>1921</v>
      </c>
      <c r="F17" s="6">
        <f t="shared" si="2"/>
        <v>3456</v>
      </c>
      <c r="G17" s="6">
        <f t="shared" si="3"/>
        <v>3117</v>
      </c>
      <c r="H17" s="7">
        <f t="shared" si="7"/>
        <v>90.19097222222221</v>
      </c>
      <c r="I17" s="6">
        <v>645</v>
      </c>
      <c r="J17" s="6">
        <v>551</v>
      </c>
      <c r="K17" s="6">
        <v>424</v>
      </c>
      <c r="L17" s="6">
        <v>585</v>
      </c>
      <c r="M17" s="6">
        <v>602</v>
      </c>
      <c r="N17" s="6">
        <v>2020</v>
      </c>
      <c r="O17" s="6">
        <v>1827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3653</v>
      </c>
      <c r="AF17" s="6">
        <v>10749</v>
      </c>
      <c r="AG17" s="6">
        <v>3438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4"/>
        <v>1060</v>
      </c>
      <c r="BA17" s="6">
        <f t="shared" si="5"/>
        <v>716</v>
      </c>
      <c r="BB17" s="6">
        <v>200</v>
      </c>
      <c r="BC17" s="6"/>
      <c r="BD17" s="6"/>
      <c r="BE17" s="6"/>
      <c r="BF17" s="6">
        <v>640</v>
      </c>
      <c r="BG17" s="6">
        <v>490</v>
      </c>
      <c r="BH17" s="6">
        <v>220</v>
      </c>
      <c r="BI17" s="6">
        <v>226</v>
      </c>
      <c r="BJ17" s="2"/>
      <c r="BK17" s="2"/>
      <c r="BL17" s="2"/>
      <c r="BM17" s="2"/>
    </row>
    <row r="18" spans="1:65" ht="15.75" customHeight="1">
      <c r="A18" s="1" t="s">
        <v>13</v>
      </c>
      <c r="B18" s="6">
        <f t="shared" si="0"/>
        <v>27328</v>
      </c>
      <c r="C18" s="6">
        <f t="shared" si="1"/>
        <v>15314</v>
      </c>
      <c r="D18" s="7">
        <f t="shared" si="6"/>
        <v>56.03776346604216</v>
      </c>
      <c r="E18" s="6">
        <v>1446</v>
      </c>
      <c r="F18" s="6">
        <f t="shared" si="2"/>
        <v>11119</v>
      </c>
      <c r="G18" s="6">
        <f t="shared" si="3"/>
        <v>9644</v>
      </c>
      <c r="H18" s="7">
        <f t="shared" si="7"/>
        <v>86.7344185628204</v>
      </c>
      <c r="I18" s="6">
        <v>713</v>
      </c>
      <c r="J18" s="6">
        <v>980</v>
      </c>
      <c r="K18" s="6">
        <v>30</v>
      </c>
      <c r="L18" s="6">
        <v>8263</v>
      </c>
      <c r="M18" s="6">
        <v>7738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4173</v>
      </c>
      <c r="AF18" s="6">
        <v>14011</v>
      </c>
      <c r="AG18" s="6">
        <v>4173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>
        <f t="shared" si="4"/>
        <v>2198</v>
      </c>
      <c r="BA18" s="6">
        <f t="shared" si="5"/>
        <v>1497</v>
      </c>
      <c r="BB18" s="6">
        <v>235</v>
      </c>
      <c r="BC18" s="6"/>
      <c r="BD18" s="11"/>
      <c r="BE18" s="6"/>
      <c r="BF18" s="6">
        <v>1603</v>
      </c>
      <c r="BG18" s="6">
        <v>1287</v>
      </c>
      <c r="BH18" s="6">
        <v>360</v>
      </c>
      <c r="BI18" s="6">
        <v>210</v>
      </c>
      <c r="BJ18" s="2"/>
      <c r="BK18" s="2"/>
      <c r="BL18" s="2"/>
      <c r="BM18" s="2"/>
    </row>
    <row r="19" spans="1:65" s="29" customFormat="1" ht="14.25" customHeight="1">
      <c r="A19" s="26" t="s">
        <v>14</v>
      </c>
      <c r="B19" s="6">
        <f t="shared" si="0"/>
        <v>16354</v>
      </c>
      <c r="C19" s="6">
        <f t="shared" si="1"/>
        <v>10568</v>
      </c>
      <c r="D19" s="7">
        <f t="shared" si="6"/>
        <v>64.62027638498226</v>
      </c>
      <c r="E19" s="6">
        <v>997</v>
      </c>
      <c r="F19" s="6">
        <f t="shared" si="2"/>
        <v>9556</v>
      </c>
      <c r="G19" s="6">
        <f t="shared" si="3"/>
        <v>7986</v>
      </c>
      <c r="H19" s="7">
        <f t="shared" si="7"/>
        <v>83.57053160318125</v>
      </c>
      <c r="I19" s="6">
        <v>589</v>
      </c>
      <c r="J19" s="27">
        <v>3729</v>
      </c>
      <c r="K19" s="27">
        <v>3452</v>
      </c>
      <c r="L19" s="27">
        <v>4133</v>
      </c>
      <c r="M19" s="27">
        <v>3491</v>
      </c>
      <c r="N19" s="27">
        <v>1040</v>
      </c>
      <c r="O19" s="27">
        <v>803</v>
      </c>
      <c r="P19" s="27"/>
      <c r="Q19" s="27"/>
      <c r="R19" s="27"/>
      <c r="S19" s="27"/>
      <c r="T19" s="27">
        <v>414</v>
      </c>
      <c r="U19" s="27"/>
      <c r="V19" s="27">
        <v>240</v>
      </c>
      <c r="W19" s="27">
        <v>240</v>
      </c>
      <c r="X19" s="27"/>
      <c r="Y19" s="27"/>
      <c r="Z19" s="27"/>
      <c r="AA19" s="27"/>
      <c r="AB19" s="27"/>
      <c r="AC19" s="27"/>
      <c r="AD19" s="6">
        <f t="shared" si="8"/>
        <v>4453</v>
      </c>
      <c r="AE19" s="6">
        <f t="shared" si="9"/>
        <v>929</v>
      </c>
      <c r="AF19" s="27">
        <v>4333</v>
      </c>
      <c r="AG19" s="27">
        <v>809</v>
      </c>
      <c r="AH19" s="27"/>
      <c r="AI19" s="27"/>
      <c r="AJ19" s="27"/>
      <c r="AK19" s="27"/>
      <c r="AL19" s="27"/>
      <c r="AM19" s="27"/>
      <c r="AN19" s="27"/>
      <c r="AO19" s="27"/>
      <c r="AP19" s="27">
        <v>0</v>
      </c>
      <c r="AQ19" s="27"/>
      <c r="AR19" s="27">
        <v>120</v>
      </c>
      <c r="AS19" s="27">
        <v>120</v>
      </c>
      <c r="AT19" s="27"/>
      <c r="AU19" s="27"/>
      <c r="AV19" s="27">
        <v>2.5</v>
      </c>
      <c r="AW19" s="27"/>
      <c r="AX19" s="27">
        <v>0.5</v>
      </c>
      <c r="AY19" s="27"/>
      <c r="AZ19" s="6">
        <f t="shared" si="4"/>
        <v>2342</v>
      </c>
      <c r="BA19" s="6">
        <f t="shared" si="5"/>
        <v>1653</v>
      </c>
      <c r="BB19" s="27">
        <v>570</v>
      </c>
      <c r="BC19" s="27"/>
      <c r="BD19" s="27">
        <v>0</v>
      </c>
      <c r="BE19" s="27"/>
      <c r="BF19" s="27">
        <v>1601</v>
      </c>
      <c r="BG19" s="27">
        <v>1563</v>
      </c>
      <c r="BH19" s="27">
        <v>171</v>
      </c>
      <c r="BI19" s="27">
        <v>90</v>
      </c>
      <c r="BJ19" s="28"/>
      <c r="BK19" s="28"/>
      <c r="BL19" s="28"/>
      <c r="BM19" s="28"/>
    </row>
    <row r="20" spans="1:65" s="29" customFormat="1" ht="15.75" customHeight="1">
      <c r="A20" s="26" t="s">
        <v>15</v>
      </c>
      <c r="B20" s="6">
        <f t="shared" si="0"/>
        <v>22849</v>
      </c>
      <c r="C20" s="6">
        <f t="shared" si="1"/>
        <v>10969</v>
      </c>
      <c r="D20" s="7">
        <f t="shared" si="6"/>
        <v>48.00647730754081</v>
      </c>
      <c r="E20" s="6">
        <v>1299</v>
      </c>
      <c r="F20" s="6">
        <f t="shared" si="2"/>
        <v>9858</v>
      </c>
      <c r="G20" s="6">
        <f t="shared" si="3"/>
        <v>7661</v>
      </c>
      <c r="H20" s="7">
        <f t="shared" si="7"/>
        <v>77.71353215662407</v>
      </c>
      <c r="I20" s="6">
        <v>761</v>
      </c>
      <c r="J20" s="27">
        <v>2720</v>
      </c>
      <c r="K20" s="27">
        <v>894</v>
      </c>
      <c r="L20" s="27">
        <v>3471</v>
      </c>
      <c r="M20" s="27">
        <v>3554</v>
      </c>
      <c r="N20" s="27">
        <v>2973</v>
      </c>
      <c r="O20" s="27">
        <v>3213</v>
      </c>
      <c r="P20" s="27"/>
      <c r="Q20" s="27"/>
      <c r="R20" s="27">
        <v>574</v>
      </c>
      <c r="S20" s="27"/>
      <c r="T20" s="27">
        <v>120</v>
      </c>
      <c r="U20" s="27"/>
      <c r="V20" s="27"/>
      <c r="W20" s="27"/>
      <c r="X20" s="27"/>
      <c r="Y20" s="27"/>
      <c r="Z20" s="27"/>
      <c r="AA20" s="27"/>
      <c r="AB20" s="27"/>
      <c r="AC20" s="27"/>
      <c r="AD20" s="6">
        <f t="shared" si="8"/>
        <v>9247</v>
      </c>
      <c r="AE20" s="6">
        <f t="shared" si="9"/>
        <v>1740</v>
      </c>
      <c r="AF20" s="27">
        <v>8268</v>
      </c>
      <c r="AG20" s="27">
        <v>1310</v>
      </c>
      <c r="AH20" s="27"/>
      <c r="AI20" s="27"/>
      <c r="AJ20" s="27"/>
      <c r="AK20" s="27"/>
      <c r="AL20" s="27"/>
      <c r="AM20" s="27"/>
      <c r="AN20" s="27"/>
      <c r="AO20" s="27"/>
      <c r="AP20" s="27">
        <v>875</v>
      </c>
      <c r="AQ20" s="27">
        <v>430</v>
      </c>
      <c r="AR20" s="27"/>
      <c r="AS20" s="27"/>
      <c r="AT20" s="27">
        <v>104</v>
      </c>
      <c r="AU20" s="27"/>
      <c r="AV20" s="27">
        <v>10</v>
      </c>
      <c r="AW20" s="27"/>
      <c r="AX20" s="27">
        <v>2</v>
      </c>
      <c r="AY20" s="27"/>
      <c r="AZ20" s="6">
        <f t="shared" si="4"/>
        <v>3732</v>
      </c>
      <c r="BA20" s="6">
        <f t="shared" si="5"/>
        <v>1568</v>
      </c>
      <c r="BB20" s="27">
        <v>502</v>
      </c>
      <c r="BC20" s="27"/>
      <c r="BD20" s="27"/>
      <c r="BE20" s="27"/>
      <c r="BF20" s="27">
        <v>3130</v>
      </c>
      <c r="BG20" s="27">
        <v>1140</v>
      </c>
      <c r="BH20" s="27">
        <v>100</v>
      </c>
      <c r="BI20" s="27">
        <v>428</v>
      </c>
      <c r="BJ20" s="28"/>
      <c r="BK20" s="28"/>
      <c r="BL20" s="28"/>
      <c r="BM20" s="28"/>
    </row>
    <row r="21" spans="1:65" ht="15.75" customHeight="1">
      <c r="A21" s="1" t="s">
        <v>16</v>
      </c>
      <c r="B21" s="6">
        <f t="shared" si="0"/>
        <v>33618</v>
      </c>
      <c r="C21" s="6">
        <f t="shared" si="1"/>
        <v>15439</v>
      </c>
      <c r="D21" s="7">
        <f t="shared" si="6"/>
        <v>45.92480218930335</v>
      </c>
      <c r="E21" s="6">
        <v>2442</v>
      </c>
      <c r="F21" s="6">
        <f t="shared" si="2"/>
        <v>13211</v>
      </c>
      <c r="G21" s="6">
        <f t="shared" si="3"/>
        <v>7021</v>
      </c>
      <c r="H21" s="7">
        <f t="shared" si="7"/>
        <v>53.1451063507683</v>
      </c>
      <c r="I21" s="6">
        <v>802</v>
      </c>
      <c r="J21" s="6">
        <v>3079</v>
      </c>
      <c r="K21" s="6">
        <v>1386</v>
      </c>
      <c r="L21" s="6">
        <v>4851</v>
      </c>
      <c r="M21" s="6">
        <v>3795</v>
      </c>
      <c r="N21" s="6">
        <v>1889</v>
      </c>
      <c r="O21" s="6">
        <v>1505</v>
      </c>
      <c r="P21" s="6">
        <v>1050</v>
      </c>
      <c r="Q21" s="6">
        <v>50</v>
      </c>
      <c r="R21" s="6">
        <v>100</v>
      </c>
      <c r="S21" s="6"/>
      <c r="T21" s="6">
        <v>885</v>
      </c>
      <c r="U21" s="6"/>
      <c r="V21" s="6">
        <v>1087</v>
      </c>
      <c r="W21" s="6">
        <v>150</v>
      </c>
      <c r="X21" s="6">
        <v>270</v>
      </c>
      <c r="Y21" s="6">
        <v>135</v>
      </c>
      <c r="Z21" s="6"/>
      <c r="AA21" s="6"/>
      <c r="AB21" s="6"/>
      <c r="AC21" s="6"/>
      <c r="AD21" s="6">
        <f t="shared" si="8"/>
        <v>16028</v>
      </c>
      <c r="AE21" s="6">
        <f t="shared" si="9"/>
        <v>5015</v>
      </c>
      <c r="AF21" s="6">
        <v>15729</v>
      </c>
      <c r="AG21" s="6">
        <v>4975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38</v>
      </c>
      <c r="AX21" s="6">
        <v>29</v>
      </c>
      <c r="AY21" s="6">
        <v>13</v>
      </c>
      <c r="AZ21" s="6">
        <f t="shared" si="4"/>
        <v>4095</v>
      </c>
      <c r="BA21" s="6">
        <f t="shared" si="5"/>
        <v>3352</v>
      </c>
      <c r="BB21" s="6">
        <v>425</v>
      </c>
      <c r="BC21" s="6"/>
      <c r="BD21" s="6">
        <v>40</v>
      </c>
      <c r="BE21" s="6"/>
      <c r="BF21" s="6">
        <v>3630</v>
      </c>
      <c r="BG21" s="6">
        <v>3352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17</v>
      </c>
      <c r="B22" s="6">
        <f t="shared" si="0"/>
        <v>40371</v>
      </c>
      <c r="C22" s="6">
        <f t="shared" si="1"/>
        <v>16575</v>
      </c>
      <c r="D22" s="7">
        <f t="shared" si="6"/>
        <v>41.05669911570187</v>
      </c>
      <c r="E22" s="6">
        <v>3688</v>
      </c>
      <c r="F22" s="6">
        <f t="shared" si="2"/>
        <v>27449</v>
      </c>
      <c r="G22" s="6">
        <f t="shared" si="3"/>
        <v>12912</v>
      </c>
      <c r="H22" s="7">
        <f t="shared" si="7"/>
        <v>47.03996502604831</v>
      </c>
      <c r="I22" s="6">
        <v>2854</v>
      </c>
      <c r="J22" s="6">
        <v>12970</v>
      </c>
      <c r="K22" s="6">
        <v>6341</v>
      </c>
      <c r="L22" s="6">
        <v>7913</v>
      </c>
      <c r="M22" s="6">
        <v>2635</v>
      </c>
      <c r="N22" s="6">
        <v>1050</v>
      </c>
      <c r="O22" s="6">
        <v>940</v>
      </c>
      <c r="P22" s="6">
        <v>2791</v>
      </c>
      <c r="Q22" s="6">
        <v>1270</v>
      </c>
      <c r="R22" s="6"/>
      <c r="S22" s="6"/>
      <c r="T22" s="6">
        <v>30</v>
      </c>
      <c r="U22" s="6"/>
      <c r="V22" s="6">
        <v>2535</v>
      </c>
      <c r="W22" s="6">
        <v>1726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2229</v>
      </c>
      <c r="AF22" s="6">
        <v>4620</v>
      </c>
      <c r="AG22" s="6">
        <v>1005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4"/>
        <v>4141</v>
      </c>
      <c r="BA22" s="6">
        <f t="shared" si="5"/>
        <v>1434</v>
      </c>
      <c r="BB22" s="6">
        <v>738</v>
      </c>
      <c r="BC22" s="6"/>
      <c r="BD22" s="6"/>
      <c r="BE22" s="6"/>
      <c r="BF22" s="6">
        <v>2817</v>
      </c>
      <c r="BG22" s="6">
        <v>1234</v>
      </c>
      <c r="BH22" s="6">
        <v>576</v>
      </c>
      <c r="BI22" s="6">
        <v>200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18</v>
      </c>
      <c r="B23" s="6">
        <f t="shared" si="0"/>
        <v>15392</v>
      </c>
      <c r="C23" s="6">
        <f t="shared" si="1"/>
        <v>8877</v>
      </c>
      <c r="D23" s="7">
        <f t="shared" si="6"/>
        <v>57.67281704781705</v>
      </c>
      <c r="E23" s="6">
        <v>835</v>
      </c>
      <c r="F23" s="6">
        <f t="shared" si="2"/>
        <v>10002</v>
      </c>
      <c r="G23" s="6">
        <f t="shared" si="3"/>
        <v>6002</v>
      </c>
      <c r="H23" s="7">
        <f t="shared" si="7"/>
        <v>60.00799840031994</v>
      </c>
      <c r="I23" s="6">
        <v>405</v>
      </c>
      <c r="J23" s="6">
        <v>5062</v>
      </c>
      <c r="K23" s="6">
        <v>2185</v>
      </c>
      <c r="L23" s="6">
        <v>2353</v>
      </c>
      <c r="M23" s="6">
        <v>1290</v>
      </c>
      <c r="N23" s="6">
        <v>1438</v>
      </c>
      <c r="O23" s="6">
        <v>1438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834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2000</v>
      </c>
      <c r="AF23" s="6">
        <v>4512</v>
      </c>
      <c r="AG23" s="6">
        <v>2000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/>
      <c r="AX23" s="6"/>
      <c r="AY23" s="6"/>
      <c r="AZ23" s="6">
        <f t="shared" si="4"/>
        <v>875</v>
      </c>
      <c r="BA23" s="6">
        <f t="shared" si="5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19</v>
      </c>
      <c r="B24" s="6">
        <f t="shared" si="0"/>
        <v>39055</v>
      </c>
      <c r="C24" s="6">
        <f t="shared" si="1"/>
        <v>23721</v>
      </c>
      <c r="D24" s="7">
        <f t="shared" si="6"/>
        <v>60.73742158494431</v>
      </c>
      <c r="E24" s="6">
        <v>1892</v>
      </c>
      <c r="F24" s="6">
        <f t="shared" si="2"/>
        <v>23008</v>
      </c>
      <c r="G24" s="6">
        <f t="shared" si="3"/>
        <v>16183</v>
      </c>
      <c r="H24" s="7">
        <f t="shared" si="7"/>
        <v>70.33640472878999</v>
      </c>
      <c r="I24" s="6">
        <v>1287</v>
      </c>
      <c r="J24" s="6">
        <v>10603</v>
      </c>
      <c r="K24" s="6">
        <v>6690</v>
      </c>
      <c r="L24" s="6">
        <v>7429</v>
      </c>
      <c r="M24" s="6">
        <v>5547</v>
      </c>
      <c r="N24" s="6">
        <v>1509</v>
      </c>
      <c r="O24" s="6">
        <v>842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2768</v>
      </c>
      <c r="X24" s="6">
        <v>227</v>
      </c>
      <c r="Y24" s="6">
        <v>265</v>
      </c>
      <c r="Z24" s="6"/>
      <c r="AA24" s="6"/>
      <c r="AB24" s="6"/>
      <c r="AC24" s="6"/>
      <c r="AD24" s="6">
        <f t="shared" si="8"/>
        <v>12418</v>
      </c>
      <c r="AE24" s="6">
        <f t="shared" si="9"/>
        <v>6202</v>
      </c>
      <c r="AF24" s="6">
        <v>8851</v>
      </c>
      <c r="AG24" s="6">
        <v>3150</v>
      </c>
      <c r="AH24" s="6">
        <v>1647</v>
      </c>
      <c r="AI24" s="6">
        <v>1132</v>
      </c>
      <c r="AJ24" s="6">
        <v>1920</v>
      </c>
      <c r="AK24" s="6">
        <v>1920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4"/>
        <v>3579</v>
      </c>
      <c r="BA24" s="6">
        <f t="shared" si="5"/>
        <v>1286</v>
      </c>
      <c r="BB24" s="6">
        <v>1513</v>
      </c>
      <c r="BC24" s="6"/>
      <c r="BD24" s="6"/>
      <c r="BE24" s="6"/>
      <c r="BF24" s="6">
        <v>1779</v>
      </c>
      <c r="BG24" s="6">
        <v>1103</v>
      </c>
      <c r="BH24" s="6">
        <v>287</v>
      </c>
      <c r="BI24" s="6">
        <v>183</v>
      </c>
      <c r="BJ24" s="2"/>
      <c r="BK24" s="2"/>
      <c r="BL24" s="2"/>
      <c r="BM24" s="2"/>
    </row>
    <row r="25" spans="1:65" ht="15" customHeight="1">
      <c r="A25" s="1" t="s">
        <v>20</v>
      </c>
      <c r="B25" s="6">
        <f t="shared" si="0"/>
        <v>63228</v>
      </c>
      <c r="C25" s="6">
        <f t="shared" si="1"/>
        <v>31642</v>
      </c>
      <c r="D25" s="7">
        <f t="shared" si="6"/>
        <v>50.04428417789587</v>
      </c>
      <c r="E25" s="6">
        <v>1968</v>
      </c>
      <c r="F25" s="6">
        <f t="shared" si="2"/>
        <v>39253</v>
      </c>
      <c r="G25" s="6">
        <f t="shared" si="3"/>
        <v>24056</v>
      </c>
      <c r="H25" s="7">
        <f t="shared" si="7"/>
        <v>61.28448780984893</v>
      </c>
      <c r="I25" s="6">
        <v>657</v>
      </c>
      <c r="J25" s="6">
        <v>24359</v>
      </c>
      <c r="K25" s="6">
        <v>15288</v>
      </c>
      <c r="L25" s="6">
        <v>11477</v>
      </c>
      <c r="M25" s="6">
        <v>7792</v>
      </c>
      <c r="N25" s="6">
        <v>964</v>
      </c>
      <c r="O25" s="6">
        <v>886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50</v>
      </c>
      <c r="X25" s="6">
        <v>50</v>
      </c>
      <c r="Y25" s="6"/>
      <c r="Z25" s="6">
        <v>1271</v>
      </c>
      <c r="AA25" s="6">
        <v>40</v>
      </c>
      <c r="AB25" s="6">
        <v>0</v>
      </c>
      <c r="AC25" s="6"/>
      <c r="AD25" s="6">
        <f t="shared" si="8"/>
        <v>21233</v>
      </c>
      <c r="AE25" s="6">
        <f t="shared" si="9"/>
        <v>6665</v>
      </c>
      <c r="AF25" s="6">
        <v>10160</v>
      </c>
      <c r="AG25" s="6">
        <v>1858</v>
      </c>
      <c r="AH25" s="6">
        <v>10473</v>
      </c>
      <c r="AI25" s="6">
        <v>4605</v>
      </c>
      <c r="AJ25" s="6"/>
      <c r="AK25" s="6"/>
      <c r="AL25" s="6"/>
      <c r="AM25" s="6"/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313</v>
      </c>
      <c r="AX25" s="6">
        <v>145</v>
      </c>
      <c r="AY25" s="6">
        <v>45</v>
      </c>
      <c r="AZ25" s="6">
        <f t="shared" si="4"/>
        <v>1747</v>
      </c>
      <c r="BA25" s="6">
        <f t="shared" si="5"/>
        <v>563</v>
      </c>
      <c r="BB25" s="6"/>
      <c r="BC25" s="6"/>
      <c r="BD25" s="6"/>
      <c r="BE25" s="6"/>
      <c r="BF25" s="6">
        <v>1647</v>
      </c>
      <c r="BG25" s="6">
        <v>563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21</v>
      </c>
      <c r="B26" s="6">
        <f t="shared" si="0"/>
        <v>62110</v>
      </c>
      <c r="C26" s="6">
        <f t="shared" si="1"/>
        <v>27932.5</v>
      </c>
      <c r="D26" s="7">
        <f t="shared" si="6"/>
        <v>44.972629206246985</v>
      </c>
      <c r="E26" s="6">
        <v>6026.5</v>
      </c>
      <c r="F26" s="6">
        <f t="shared" si="2"/>
        <v>26489</v>
      </c>
      <c r="G26" s="6">
        <f t="shared" si="3"/>
        <v>17012</v>
      </c>
      <c r="H26" s="7">
        <f t="shared" si="7"/>
        <v>64.22288497112008</v>
      </c>
      <c r="I26" s="6">
        <v>3258</v>
      </c>
      <c r="J26" s="6">
        <v>2557</v>
      </c>
      <c r="K26" s="6">
        <v>1185</v>
      </c>
      <c r="L26" s="6">
        <v>14779</v>
      </c>
      <c r="M26" s="6">
        <v>12327</v>
      </c>
      <c r="N26" s="6">
        <v>1950</v>
      </c>
      <c r="O26" s="6">
        <v>1590</v>
      </c>
      <c r="P26" s="6">
        <v>4375</v>
      </c>
      <c r="Q26" s="6">
        <v>1430</v>
      </c>
      <c r="R26" s="6">
        <v>2</v>
      </c>
      <c r="S26" s="6"/>
      <c r="T26" s="6">
        <v>2522</v>
      </c>
      <c r="U26" s="6"/>
      <c r="V26" s="6">
        <v>4</v>
      </c>
      <c r="W26" s="6">
        <v>150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8920.5</v>
      </c>
      <c r="AF26" s="6">
        <v>22786</v>
      </c>
      <c r="AG26" s="6">
        <v>7300</v>
      </c>
      <c r="AH26" s="6">
        <v>1452</v>
      </c>
      <c r="AI26" s="6">
        <v>1032.5</v>
      </c>
      <c r="AJ26" s="6">
        <v>2715</v>
      </c>
      <c r="AK26" s="6">
        <v>588</v>
      </c>
      <c r="AL26" s="6">
        <v>2387</v>
      </c>
      <c r="AM26" s="6"/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4"/>
        <v>6224</v>
      </c>
      <c r="BA26" s="6">
        <f t="shared" si="5"/>
        <v>2000</v>
      </c>
      <c r="BB26" s="6">
        <v>3126</v>
      </c>
      <c r="BC26" s="6"/>
      <c r="BD26" s="6">
        <v>403</v>
      </c>
      <c r="BE26" s="6"/>
      <c r="BF26" s="6">
        <v>2395</v>
      </c>
      <c r="BG26" s="6">
        <v>1940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58</v>
      </c>
      <c r="B27" s="11">
        <f>SUM(B6:B26)</f>
        <v>633656</v>
      </c>
      <c r="C27" s="11">
        <f>SUM(C6:C26)</f>
        <v>325130.5</v>
      </c>
      <c r="D27" s="12">
        <f t="shared" si="6"/>
        <v>51.31025351294709</v>
      </c>
      <c r="E27" s="3">
        <f>SUM(E6:E26)</f>
        <v>40909.5</v>
      </c>
      <c r="F27" s="11">
        <f t="shared" si="2"/>
        <v>307919</v>
      </c>
      <c r="G27" s="11">
        <f t="shared" si="3"/>
        <v>193002</v>
      </c>
      <c r="H27" s="12">
        <f t="shared" si="7"/>
        <v>62.67947089981456</v>
      </c>
      <c r="I27" s="11">
        <f>SUM(I6:I26)</f>
        <v>19402</v>
      </c>
      <c r="J27" s="11">
        <f>SUM(J6:J26)</f>
        <v>120732</v>
      </c>
      <c r="K27" s="11">
        <f>SUM(K11:K26)</f>
        <v>62800</v>
      </c>
      <c r="L27" s="11">
        <f>SUM(L6:L26)</f>
        <v>109091</v>
      </c>
      <c r="M27" s="11">
        <f>SUM(M6:M26)</f>
        <v>81775</v>
      </c>
      <c r="N27" s="11">
        <f>SUM(N6:N26)</f>
        <v>36820</v>
      </c>
      <c r="O27" s="11">
        <f>SUM(O6:O26)</f>
        <v>32427</v>
      </c>
      <c r="P27" s="11">
        <f>SUM(P6:P26)</f>
        <v>12075</v>
      </c>
      <c r="Q27" s="11">
        <f aca="true" t="shared" si="10" ref="Q27:Y27">SUM(Q6:Q26)</f>
        <v>3090</v>
      </c>
      <c r="R27" s="11">
        <f t="shared" si="10"/>
        <v>1540</v>
      </c>
      <c r="S27" s="11">
        <f t="shared" si="10"/>
        <v>0</v>
      </c>
      <c r="T27" s="11">
        <f t="shared" si="10"/>
        <v>9655</v>
      </c>
      <c r="U27" s="11">
        <f t="shared" si="10"/>
        <v>985</v>
      </c>
      <c r="V27" s="11">
        <f t="shared" si="10"/>
        <v>14357</v>
      </c>
      <c r="W27" s="11">
        <f t="shared" si="10"/>
        <v>10655</v>
      </c>
      <c r="X27" s="11">
        <f t="shared" si="10"/>
        <v>1567</v>
      </c>
      <c r="Y27" s="11">
        <f t="shared" si="10"/>
        <v>1130</v>
      </c>
      <c r="Z27" s="11">
        <f>SUM(Z6:Z26)</f>
        <v>1902</v>
      </c>
      <c r="AA27" s="11">
        <f>SUM(AA6:AA26)</f>
        <v>140</v>
      </c>
      <c r="AB27" s="11">
        <f>SUM(AB6:AB26)</f>
        <v>180</v>
      </c>
      <c r="AC27" s="11">
        <f>SUM(AC6:AC26)</f>
        <v>0</v>
      </c>
      <c r="AD27" s="11">
        <f t="shared" si="8"/>
        <v>252071</v>
      </c>
      <c r="AE27" s="11">
        <f t="shared" si="9"/>
        <v>88228.5</v>
      </c>
      <c r="AF27" s="11">
        <f>SUM(AF6:AF26)</f>
        <v>215654</v>
      </c>
      <c r="AG27" s="11">
        <f>SUM(AG6:AG26)</f>
        <v>72555</v>
      </c>
      <c r="AH27" s="11">
        <f aca="true" t="shared" si="11" ref="AH27:AY27">SUM(AH6:AH26)</f>
        <v>13572</v>
      </c>
      <c r="AI27" s="11">
        <f t="shared" si="11"/>
        <v>6769.5</v>
      </c>
      <c r="AJ27" s="11">
        <f t="shared" si="11"/>
        <v>5028</v>
      </c>
      <c r="AK27" s="11">
        <f t="shared" si="11"/>
        <v>2508</v>
      </c>
      <c r="AL27" s="11">
        <f t="shared" si="11"/>
        <v>10976</v>
      </c>
      <c r="AM27" s="11">
        <f t="shared" si="11"/>
        <v>1224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1728</v>
      </c>
      <c r="AR27" s="11">
        <f t="shared" si="11"/>
        <v>2642</v>
      </c>
      <c r="AS27" s="11">
        <f t="shared" si="11"/>
        <v>3444</v>
      </c>
      <c r="AT27" s="11">
        <f t="shared" si="11"/>
        <v>304</v>
      </c>
      <c r="AU27" s="11">
        <f t="shared" si="11"/>
        <v>0</v>
      </c>
      <c r="AV27" s="11">
        <f t="shared" si="11"/>
        <v>1593</v>
      </c>
      <c r="AW27" s="11">
        <f t="shared" si="11"/>
        <v>495</v>
      </c>
      <c r="AX27" s="11">
        <f t="shared" si="11"/>
        <v>1250</v>
      </c>
      <c r="AY27" s="11">
        <f t="shared" si="11"/>
        <v>263</v>
      </c>
      <c r="AZ27" s="11">
        <f t="shared" si="4"/>
        <v>70349</v>
      </c>
      <c r="BA27" s="11">
        <f>BG27+BI27+BM27</f>
        <v>34899</v>
      </c>
      <c r="BB27" s="11">
        <f>SUM(BB6:BB26)</f>
        <v>13699</v>
      </c>
      <c r="BC27" s="11">
        <f>SUM(BC6:BC26)</f>
        <v>454</v>
      </c>
      <c r="BD27" s="11">
        <f>SUM(BD6:BD26)</f>
        <v>1093</v>
      </c>
      <c r="BE27" s="11">
        <f>SUM(BE7:BE26)</f>
        <v>150</v>
      </c>
      <c r="BF27" s="11">
        <f>SUM(BF6:BF26)</f>
        <v>48106</v>
      </c>
      <c r="BG27" s="11">
        <f>SUM(BG6:BG26)</f>
        <v>29493</v>
      </c>
      <c r="BH27" s="11">
        <v>6653</v>
      </c>
      <c r="BI27" s="11">
        <f>SUM(BI7:BI26)</f>
        <v>5406</v>
      </c>
      <c r="BJ27" s="30">
        <f>SUM(BJ6:BJ26)</f>
        <v>55</v>
      </c>
      <c r="BK27" s="30"/>
      <c r="BL27" s="30">
        <f>SUM(BL6:BL26)</f>
        <v>743</v>
      </c>
      <c r="BM27" s="30"/>
    </row>
    <row r="28" spans="1:65" s="4" customFormat="1" ht="15.75">
      <c r="A28" s="5" t="s">
        <v>24</v>
      </c>
      <c r="B28" s="11">
        <v>613431</v>
      </c>
      <c r="C28" s="11">
        <v>491747</v>
      </c>
      <c r="D28" s="12">
        <f>C28/B28*100</f>
        <v>80.1633761580357</v>
      </c>
      <c r="E28" s="3">
        <v>20632</v>
      </c>
      <c r="F28" s="11">
        <v>298456</v>
      </c>
      <c r="G28" s="11">
        <v>253707</v>
      </c>
      <c r="H28" s="12">
        <f>G28/F28*100</f>
        <v>85.0065001206208</v>
      </c>
      <c r="I28" s="11">
        <v>7006</v>
      </c>
      <c r="J28" s="11">
        <v>137626</v>
      </c>
      <c r="K28" s="11">
        <v>112084</v>
      </c>
      <c r="L28" s="11">
        <v>97255</v>
      </c>
      <c r="M28" s="11">
        <v>91148</v>
      </c>
      <c r="N28" s="11">
        <v>33765</v>
      </c>
      <c r="O28" s="11">
        <v>32585</v>
      </c>
      <c r="P28" s="11">
        <v>11387</v>
      </c>
      <c r="Q28" s="11">
        <v>5905</v>
      </c>
      <c r="R28" s="11">
        <v>2312</v>
      </c>
      <c r="S28" s="11">
        <v>647</v>
      </c>
      <c r="T28" s="11">
        <v>4990</v>
      </c>
      <c r="U28" s="11">
        <v>1516</v>
      </c>
      <c r="V28" s="11">
        <v>9644</v>
      </c>
      <c r="W28" s="11">
        <v>8513</v>
      </c>
      <c r="X28" s="11">
        <v>877</v>
      </c>
      <c r="Y28" s="11">
        <v>989</v>
      </c>
      <c r="Z28" s="11">
        <v>600</v>
      </c>
      <c r="AA28" s="11">
        <v>0</v>
      </c>
      <c r="AB28" s="11"/>
      <c r="AC28" s="11">
        <v>0</v>
      </c>
      <c r="AD28" s="11">
        <v>242506</v>
      </c>
      <c r="AE28" s="11">
        <v>185606</v>
      </c>
      <c r="AF28" s="11">
        <v>209441</v>
      </c>
      <c r="AG28" s="11">
        <v>161013</v>
      </c>
      <c r="AH28" s="11">
        <v>12616</v>
      </c>
      <c r="AI28" s="11">
        <v>8687</v>
      </c>
      <c r="AJ28" s="11">
        <v>4599</v>
      </c>
      <c r="AK28" s="11">
        <v>2182</v>
      </c>
      <c r="AL28" s="11">
        <v>11938</v>
      </c>
      <c r="AM28" s="11">
        <v>7750</v>
      </c>
      <c r="AN28" s="11">
        <v>920</v>
      </c>
      <c r="AO28" s="11">
        <v>700</v>
      </c>
      <c r="AP28" s="11">
        <v>2557</v>
      </c>
      <c r="AQ28" s="11">
        <v>3789</v>
      </c>
      <c r="AR28" s="11">
        <v>725</v>
      </c>
      <c r="AS28" s="11">
        <v>1230</v>
      </c>
      <c r="AT28" s="11">
        <v>415</v>
      </c>
      <c r="AU28" s="11">
        <v>115</v>
      </c>
      <c r="AV28" s="11">
        <v>1798</v>
      </c>
      <c r="AW28" s="11">
        <v>850</v>
      </c>
      <c r="AX28" s="11">
        <v>1263</v>
      </c>
      <c r="AY28" s="11">
        <v>362</v>
      </c>
      <c r="AZ28" s="11">
        <v>69384</v>
      </c>
      <c r="BA28" s="11">
        <v>51222</v>
      </c>
      <c r="BB28" s="11">
        <v>13387</v>
      </c>
      <c r="BC28" s="11">
        <v>1305</v>
      </c>
      <c r="BD28" s="11">
        <v>1086</v>
      </c>
      <c r="BE28" s="11">
        <v>663</v>
      </c>
      <c r="BF28" s="11">
        <v>53545</v>
      </c>
      <c r="BG28" s="11">
        <v>41266</v>
      </c>
      <c r="BH28" s="11">
        <v>6856</v>
      </c>
      <c r="BI28" s="11">
        <v>7954</v>
      </c>
      <c r="BJ28" s="3"/>
      <c r="BK28" s="3"/>
      <c r="BL28" s="30"/>
      <c r="BM28" s="30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24"/>
      <c r="B1" s="50" t="s">
        <v>63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5">
        <v>42866</v>
      </c>
      <c r="P1" s="65"/>
    </row>
    <row r="2" spans="1:16" ht="15.75">
      <c r="A2" s="31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2"/>
      <c r="P2" s="32"/>
    </row>
    <row r="3" spans="1:16" ht="14.25">
      <c r="A3" s="66" t="s">
        <v>65</v>
      </c>
      <c r="B3" s="67" t="s">
        <v>66</v>
      </c>
      <c r="C3" s="67"/>
      <c r="D3" s="67"/>
      <c r="E3" s="68" t="s">
        <v>67</v>
      </c>
      <c r="F3" s="68"/>
      <c r="G3" s="68"/>
      <c r="H3" s="68"/>
      <c r="I3" s="68"/>
      <c r="J3" s="68"/>
      <c r="K3" s="69" t="s">
        <v>68</v>
      </c>
      <c r="L3" s="69"/>
      <c r="M3" s="67" t="s">
        <v>69</v>
      </c>
      <c r="N3" s="67"/>
      <c r="O3" s="67"/>
      <c r="P3" s="67"/>
    </row>
    <row r="4" spans="1:16" ht="15">
      <c r="A4" s="66"/>
      <c r="B4" s="70" t="s">
        <v>83</v>
      </c>
      <c r="C4" s="71" t="s">
        <v>70</v>
      </c>
      <c r="D4" s="71"/>
      <c r="E4" s="68"/>
      <c r="F4" s="68"/>
      <c r="G4" s="68"/>
      <c r="H4" s="68"/>
      <c r="I4" s="68"/>
      <c r="J4" s="68"/>
      <c r="K4" s="71" t="s">
        <v>71</v>
      </c>
      <c r="L4" s="71"/>
      <c r="M4" s="72" t="s">
        <v>72</v>
      </c>
      <c r="N4" s="72"/>
      <c r="O4" s="72" t="s">
        <v>0</v>
      </c>
      <c r="P4" s="72"/>
    </row>
    <row r="5" spans="1:16" ht="15">
      <c r="A5" s="66"/>
      <c r="B5" s="70"/>
      <c r="C5" s="71" t="s">
        <v>73</v>
      </c>
      <c r="D5" s="71"/>
      <c r="E5" s="71" t="s">
        <v>74</v>
      </c>
      <c r="F5" s="71"/>
      <c r="G5" s="73" t="s">
        <v>1</v>
      </c>
      <c r="H5" s="73"/>
      <c r="I5" s="73" t="s">
        <v>75</v>
      </c>
      <c r="J5" s="73"/>
      <c r="K5" s="74" t="s">
        <v>76</v>
      </c>
      <c r="L5" s="74"/>
      <c r="M5" s="74" t="s">
        <v>1</v>
      </c>
      <c r="N5" s="74"/>
      <c r="O5" s="74" t="s">
        <v>1</v>
      </c>
      <c r="P5" s="74"/>
    </row>
    <row r="6" spans="1:16" ht="15">
      <c r="A6" s="66"/>
      <c r="B6" s="70"/>
      <c r="C6" s="34" t="s">
        <v>82</v>
      </c>
      <c r="D6" s="34" t="s">
        <v>84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6.5" customHeight="1">
      <c r="A7" s="35" t="s">
        <v>2</v>
      </c>
      <c r="B7" s="36">
        <v>56</v>
      </c>
      <c r="C7" s="36">
        <v>56</v>
      </c>
      <c r="D7" s="36">
        <v>56</v>
      </c>
      <c r="E7" s="37">
        <f>28.04+0.4+0.4+0.4+0.4+0.4+0.4+0.4+0.4</f>
        <v>31.239999999999988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71.5</v>
      </c>
      <c r="N7" s="40">
        <v>6.5</v>
      </c>
      <c r="O7" s="41">
        <v>0.5</v>
      </c>
      <c r="P7" s="41">
        <v>0.5</v>
      </c>
    </row>
    <row r="8" spans="1:16" ht="15">
      <c r="A8" s="35" t="s">
        <v>3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</f>
        <v>1043.8999999999996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332</v>
      </c>
      <c r="N8" s="40">
        <v>257</v>
      </c>
      <c r="O8" s="41">
        <v>3</v>
      </c>
      <c r="P8" s="41">
        <v>3</v>
      </c>
    </row>
    <row r="9" spans="1:16" ht="15">
      <c r="A9" s="35" t="s">
        <v>4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</f>
        <v>1025.9</v>
      </c>
      <c r="F9" s="37">
        <v>770</v>
      </c>
      <c r="G9" s="37">
        <v>14.1</v>
      </c>
      <c r="H9" s="37">
        <v>11.3</v>
      </c>
      <c r="I9" s="37">
        <v>11.9</v>
      </c>
      <c r="J9" s="37">
        <v>12.1</v>
      </c>
      <c r="K9" s="38">
        <f t="shared" si="0"/>
        <v>12.47787610619469</v>
      </c>
      <c r="L9" s="39">
        <v>9.747606614447344</v>
      </c>
      <c r="M9" s="40">
        <v>540</v>
      </c>
      <c r="N9" s="40">
        <v>440</v>
      </c>
      <c r="O9" s="41">
        <v>4</v>
      </c>
      <c r="P9" s="41">
        <v>4</v>
      </c>
    </row>
    <row r="10" spans="1:16" ht="15">
      <c r="A10" s="35" t="s">
        <v>5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</f>
        <v>233.19999999999996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275</v>
      </c>
      <c r="N10" s="40">
        <v>334</v>
      </c>
      <c r="O10" s="41">
        <v>3</v>
      </c>
      <c r="P10" s="41">
        <v>4</v>
      </c>
    </row>
    <row r="11" spans="1:16" ht="15">
      <c r="A11" s="35" t="s">
        <v>6</v>
      </c>
      <c r="B11" s="36">
        <v>690</v>
      </c>
      <c r="C11" s="36">
        <v>690</v>
      </c>
      <c r="D11" s="36">
        <v>690</v>
      </c>
      <c r="E11" s="37">
        <f>517.3+7.2+7.2+7.2+7.2+7.2+7.2+7.2</f>
        <v>567.7000000000003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621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75+5+5+5+5+5+5+5+5+5+5+5+5+5+5+5+5+5+5+5+5+5+5+5+5+5+5+5+5+5+5+5+5+5+5+5+5+5+5+5+5+5+5+5+5+5+5+5+5+5+5+5+5+5+5+5+7.2+7.2+7.2+7.2+7.2+7.1+7.1+7.1+7.1+7.1</f>
        <v>421.50000000000006</v>
      </c>
      <c r="F12" s="37">
        <v>308.1</v>
      </c>
      <c r="G12" s="37">
        <v>7.1</v>
      </c>
      <c r="H12" s="37">
        <v>6.9</v>
      </c>
      <c r="I12" s="37">
        <v>6.8</v>
      </c>
      <c r="J12" s="37">
        <v>6.3</v>
      </c>
      <c r="K12" s="38">
        <f t="shared" si="0"/>
        <v>15.010570824524313</v>
      </c>
      <c r="L12" s="39">
        <v>13.495575221238937</v>
      </c>
      <c r="M12" s="40">
        <v>1017</v>
      </c>
      <c r="N12" s="40">
        <v>670.2</v>
      </c>
      <c r="O12" s="41">
        <v>10.2</v>
      </c>
      <c r="P12" s="41">
        <v>8</v>
      </c>
    </row>
    <row r="13" spans="1:16" ht="15">
      <c r="A13" s="35" t="s">
        <v>7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</f>
        <v>884.1999999999985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345</v>
      </c>
      <c r="N13" s="40">
        <v>302</v>
      </c>
      <c r="O13" s="41">
        <v>3</v>
      </c>
      <c r="P13" s="41">
        <v>4</v>
      </c>
    </row>
    <row r="14" spans="1:16" ht="15">
      <c r="A14" s="35" t="s">
        <v>8</v>
      </c>
      <c r="B14" s="36">
        <v>2742</v>
      </c>
      <c r="C14" s="36">
        <v>2742</v>
      </c>
      <c r="D14" s="36">
        <v>2742</v>
      </c>
      <c r="E14" s="37">
        <v>2173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1917</v>
      </c>
      <c r="N14" s="40">
        <v>1445</v>
      </c>
      <c r="O14" s="41">
        <v>27</v>
      </c>
      <c r="P14" s="41">
        <v>27</v>
      </c>
    </row>
    <row r="15" spans="1:16" ht="15">
      <c r="A15" s="35" t="s">
        <v>9</v>
      </c>
      <c r="B15" s="36">
        <v>709</v>
      </c>
      <c r="C15" s="36">
        <v>709</v>
      </c>
      <c r="D15" s="36">
        <v>709</v>
      </c>
      <c r="E15" s="37">
        <v>735.2</v>
      </c>
      <c r="F15" s="37">
        <v>601.8</v>
      </c>
      <c r="G15" s="37">
        <v>6.9</v>
      </c>
      <c r="H15" s="37">
        <v>6.8</v>
      </c>
      <c r="I15" s="37">
        <v>6.4</v>
      </c>
      <c r="J15" s="37">
        <v>6.3</v>
      </c>
      <c r="K15" s="38">
        <f t="shared" si="0"/>
        <v>9.732016925246826</v>
      </c>
      <c r="L15" s="39">
        <v>9.557774607703282</v>
      </c>
      <c r="M15" s="40">
        <v>34.8</v>
      </c>
      <c r="N15" s="40">
        <v>29.1</v>
      </c>
      <c r="O15" s="41">
        <v>0.3</v>
      </c>
      <c r="P15" s="41">
        <v>0.3</v>
      </c>
    </row>
    <row r="16" spans="1:16" ht="15" customHeight="1">
      <c r="A16" s="35" t="s">
        <v>10</v>
      </c>
      <c r="B16" s="36">
        <v>600</v>
      </c>
      <c r="C16" s="36">
        <v>600</v>
      </c>
      <c r="D16" s="36">
        <v>600</v>
      </c>
      <c r="E16" s="37">
        <f>449.1+8.4+8.4+8.4+8.4+8.4+8.4+8.4+8.4</f>
        <v>516.2999999999998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1300</v>
      </c>
      <c r="N16" s="40">
        <v>847</v>
      </c>
      <c r="O16" s="41">
        <v>10</v>
      </c>
      <c r="P16" s="41">
        <v>15</v>
      </c>
    </row>
    <row r="17" spans="1:16" ht="15">
      <c r="A17" s="35" t="s">
        <v>11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</f>
        <v>1220.1</v>
      </c>
      <c r="F17" s="37">
        <v>643.1</v>
      </c>
      <c r="G17" s="37">
        <v>17.6</v>
      </c>
      <c r="H17" s="37">
        <v>13.9</v>
      </c>
      <c r="I17" s="37">
        <v>16.5</v>
      </c>
      <c r="J17" s="37">
        <v>13.6</v>
      </c>
      <c r="K17" s="38">
        <f t="shared" si="0"/>
        <v>17.959183673469386</v>
      </c>
      <c r="L17" s="39">
        <v>14.631578947368421</v>
      </c>
      <c r="M17" s="40">
        <v>394</v>
      </c>
      <c r="N17" s="40">
        <v>990</v>
      </c>
      <c r="O17" s="41">
        <v>6</v>
      </c>
      <c r="P17" s="41">
        <v>5</v>
      </c>
    </row>
    <row r="18" spans="1:16" ht="15">
      <c r="A18" s="35" t="s">
        <v>12</v>
      </c>
      <c r="B18" s="36">
        <v>473</v>
      </c>
      <c r="C18" s="36">
        <v>516</v>
      </c>
      <c r="D18" s="36">
        <v>516</v>
      </c>
      <c r="E18" s="37">
        <v>709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9.689922480620154</v>
      </c>
      <c r="L18" s="39">
        <v>7.242339832869082</v>
      </c>
      <c r="M18" s="40">
        <v>985.1</v>
      </c>
      <c r="N18" s="40">
        <v>675.8</v>
      </c>
      <c r="O18" s="41">
        <v>8.8</v>
      </c>
      <c r="P18" s="41">
        <v>9.7</v>
      </c>
    </row>
    <row r="19" spans="1:16" ht="15">
      <c r="A19" s="35" t="s">
        <v>13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</f>
        <v>763.6999999999994</v>
      </c>
      <c r="F19" s="37">
        <v>495.3</v>
      </c>
      <c r="G19" s="37">
        <v>12.4</v>
      </c>
      <c r="H19" s="37">
        <v>12.8</v>
      </c>
      <c r="I19" s="37">
        <v>9.1</v>
      </c>
      <c r="J19" s="37">
        <v>10.6</v>
      </c>
      <c r="K19" s="38">
        <f t="shared" si="0"/>
        <v>9.649805447470818</v>
      </c>
      <c r="L19" s="39">
        <v>9.104151493080845</v>
      </c>
      <c r="M19" s="40">
        <v>461</v>
      </c>
      <c r="N19" s="40">
        <v>429</v>
      </c>
      <c r="O19" s="41">
        <v>4</v>
      </c>
      <c r="P19" s="41">
        <v>4</v>
      </c>
    </row>
    <row r="20" spans="1:16" ht="15">
      <c r="A20" s="35" t="s">
        <v>14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</f>
        <v>1107.8999999999996</v>
      </c>
      <c r="F20" s="37">
        <v>791.3000000000001</v>
      </c>
      <c r="G20" s="37">
        <v>15.9</v>
      </c>
      <c r="H20" s="37">
        <v>15.8</v>
      </c>
      <c r="I20" s="37">
        <v>13.9</v>
      </c>
      <c r="J20" s="37">
        <v>13.9</v>
      </c>
      <c r="K20" s="38">
        <f t="shared" si="0"/>
        <v>12.373540856031129</v>
      </c>
      <c r="L20" s="39">
        <v>12.227414330218068</v>
      </c>
      <c r="M20" s="40">
        <v>79.2</v>
      </c>
      <c r="N20" s="40">
        <v>71.2</v>
      </c>
      <c r="O20" s="41">
        <v>1.2</v>
      </c>
      <c r="P20" s="41">
        <v>1.2</v>
      </c>
    </row>
    <row r="21" spans="1:16" ht="15.75" customHeight="1">
      <c r="A21" s="35" t="s">
        <v>15</v>
      </c>
      <c r="B21" s="36">
        <v>970</v>
      </c>
      <c r="C21" s="36">
        <v>594</v>
      </c>
      <c r="D21" s="36">
        <v>594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</f>
        <v>305.1</v>
      </c>
      <c r="F21" s="37">
        <v>254</v>
      </c>
      <c r="G21" s="37">
        <v>4.9</v>
      </c>
      <c r="H21" s="37">
        <v>5.8</v>
      </c>
      <c r="I21" s="37">
        <v>3.9</v>
      </c>
      <c r="J21" s="37">
        <v>5.4</v>
      </c>
      <c r="K21" s="38">
        <f t="shared" si="0"/>
        <v>8.24915824915825</v>
      </c>
      <c r="L21" s="39">
        <v>6.029106029106028</v>
      </c>
      <c r="M21" s="40">
        <v>232.5</v>
      </c>
      <c r="N21" s="40">
        <v>203.3</v>
      </c>
      <c r="O21" s="41">
        <v>1.8</v>
      </c>
      <c r="P21" s="41">
        <v>1.9</v>
      </c>
    </row>
    <row r="22" spans="1:16" ht="15">
      <c r="A22" s="35" t="s">
        <v>16</v>
      </c>
      <c r="B22" s="36">
        <v>1015</v>
      </c>
      <c r="C22" s="36">
        <v>1004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</f>
        <v>725.6</v>
      </c>
      <c r="F22" s="37">
        <v>466.5</v>
      </c>
      <c r="G22" s="37">
        <v>12.7</v>
      </c>
      <c r="H22" s="37">
        <v>11.6</v>
      </c>
      <c r="I22" s="37">
        <v>12</v>
      </c>
      <c r="J22" s="37">
        <v>10.4</v>
      </c>
      <c r="K22" s="38">
        <f t="shared" si="0"/>
        <v>12.636815920398009</v>
      </c>
      <c r="L22" s="39">
        <v>11.311311311311313</v>
      </c>
      <c r="M22" s="40">
        <v>907.6</v>
      </c>
      <c r="N22" s="40">
        <v>798</v>
      </c>
      <c r="O22" s="41">
        <v>7.6</v>
      </c>
      <c r="P22" s="41">
        <v>7.7</v>
      </c>
    </row>
    <row r="23" spans="1:16" ht="15">
      <c r="A23" s="35" t="s">
        <v>17</v>
      </c>
      <c r="B23" s="36">
        <v>1942</v>
      </c>
      <c r="C23" s="36">
        <v>1916</v>
      </c>
      <c r="D23" s="36">
        <v>1913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</f>
        <v>2910.799999999999</v>
      </c>
      <c r="F23" s="37">
        <v>2287.2</v>
      </c>
      <c r="G23" s="37">
        <v>39.3</v>
      </c>
      <c r="H23" s="37">
        <v>36.6</v>
      </c>
      <c r="I23" s="37">
        <v>35.6</v>
      </c>
      <c r="J23" s="37">
        <v>36.4</v>
      </c>
      <c r="K23" s="38">
        <f t="shared" si="0"/>
        <v>20.543648719289074</v>
      </c>
      <c r="L23" s="39">
        <v>19.989878542510123</v>
      </c>
      <c r="M23" s="40">
        <v>322.8</v>
      </c>
      <c r="N23" s="40">
        <v>270</v>
      </c>
      <c r="O23" s="41">
        <v>4.3</v>
      </c>
      <c r="P23" s="41">
        <v>3.7</v>
      </c>
    </row>
    <row r="24" spans="1:16" ht="15">
      <c r="A24" s="35" t="s">
        <v>18</v>
      </c>
      <c r="B24" s="36">
        <v>358</v>
      </c>
      <c r="C24" s="36">
        <v>405</v>
      </c>
      <c r="D24" s="36">
        <v>405</v>
      </c>
      <c r="E24" s="37">
        <v>323.3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266</v>
      </c>
      <c r="N24" s="40">
        <v>758</v>
      </c>
      <c r="O24" s="41">
        <v>2</v>
      </c>
      <c r="P24" s="41">
        <v>3</v>
      </c>
    </row>
    <row r="25" spans="1:16" ht="15">
      <c r="A25" s="35" t="s">
        <v>19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</f>
        <v>1366.6999999999996</v>
      </c>
      <c r="F25" s="37">
        <v>976.9</v>
      </c>
      <c r="G25" s="37">
        <v>19.1</v>
      </c>
      <c r="H25" s="37">
        <v>16.5</v>
      </c>
      <c r="I25" s="37">
        <v>17.4</v>
      </c>
      <c r="J25" s="37">
        <v>15.5</v>
      </c>
      <c r="K25" s="38">
        <f t="shared" si="0"/>
        <v>14.200743494423794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20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</f>
        <v>294.9000000000002</v>
      </c>
      <c r="F26" s="37">
        <v>265.3</v>
      </c>
      <c r="G26" s="37">
        <v>5.2</v>
      </c>
      <c r="H26" s="37">
        <v>4.5</v>
      </c>
      <c r="I26" s="37">
        <v>4.6</v>
      </c>
      <c r="J26" s="37">
        <v>4</v>
      </c>
      <c r="K26" s="38">
        <f t="shared" si="0"/>
        <v>9.737827715355806</v>
      </c>
      <c r="L26" s="39">
        <v>8.534322820037104</v>
      </c>
      <c r="M26" s="40">
        <v>1585</v>
      </c>
      <c r="N26" s="40">
        <v>1333</v>
      </c>
      <c r="O26" s="41">
        <v>10</v>
      </c>
      <c r="P26" s="41">
        <v>10</v>
      </c>
    </row>
    <row r="27" spans="1:16" ht="15">
      <c r="A27" s="35" t="s">
        <v>21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</f>
        <v>3857.2999999999993</v>
      </c>
      <c r="F27" s="37">
        <v>2598.7999999999997</v>
      </c>
      <c r="G27" s="37">
        <v>53.6</v>
      </c>
      <c r="H27" s="37">
        <v>44.1</v>
      </c>
      <c r="I27" s="37">
        <v>50.6</v>
      </c>
      <c r="J27" s="37">
        <v>40.3</v>
      </c>
      <c r="K27" s="38">
        <f t="shared" si="0"/>
        <v>13.10513447432763</v>
      </c>
      <c r="L27" s="39">
        <v>11.43380429094715</v>
      </c>
      <c r="M27" s="40">
        <v>878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54.60000000000007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23428</v>
      </c>
      <c r="D29" s="44">
        <f t="shared" si="1"/>
        <v>23426</v>
      </c>
      <c r="E29" s="45">
        <f t="shared" si="1"/>
        <v>21271.139999999996</v>
      </c>
      <c r="F29" s="45">
        <f>SUM(F7:F28)</f>
        <v>15786.999999999998</v>
      </c>
      <c r="G29" s="46">
        <f t="shared" si="1"/>
        <v>293</v>
      </c>
      <c r="H29" s="46">
        <f>SUM(H7:H28)</f>
        <v>270</v>
      </c>
      <c r="I29" s="46">
        <f>SUM(I7:I28)</f>
        <v>264.5</v>
      </c>
      <c r="J29" s="46">
        <f>SUM(J7:J28)</f>
        <v>247.49999999999997</v>
      </c>
      <c r="K29" s="47">
        <f t="shared" si="0"/>
        <v>12.507470332109623</v>
      </c>
      <c r="L29" s="47">
        <v>11.57127015269129</v>
      </c>
      <c r="M29" s="46">
        <f>SUM(M7:M28)</f>
        <v>12564.500000000002</v>
      </c>
      <c r="N29" s="46">
        <f>SUM(N7:N28)</f>
        <v>11185.099999999999</v>
      </c>
      <c r="O29" s="46">
        <f>SUM(O7:O28)</f>
        <v>121.69999999999999</v>
      </c>
      <c r="P29" s="46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1">
      <selection activeCell="G23" sqref="G23"/>
    </sheetView>
  </sheetViews>
  <sheetFormatPr defaultColWidth="9.00390625" defaultRowHeight="12.75"/>
  <cols>
    <col min="1" max="1" width="24.375" style="0" customWidth="1"/>
    <col min="2" max="2" width="12.875" style="0" customWidth="1"/>
    <col min="3" max="3" width="14.125" style="0" customWidth="1"/>
    <col min="4" max="4" width="16.125" style="0" customWidth="1"/>
    <col min="5" max="5" width="12.25390625" style="0" customWidth="1"/>
    <col min="6" max="6" width="13.75390625" style="0" customWidth="1"/>
    <col min="7" max="7" width="8.25390625" style="0" customWidth="1"/>
    <col min="8" max="8" width="12.25390625" style="0" customWidth="1"/>
    <col min="9" max="9" width="13.75390625" style="0" customWidth="1"/>
    <col min="10" max="10" width="8.00390625" style="0" customWidth="1"/>
  </cols>
  <sheetData>
    <row r="1" spans="1:10" ht="15.75">
      <c r="A1" s="86" t="s">
        <v>85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77"/>
      <c r="B2" s="78"/>
      <c r="C2" s="78"/>
      <c r="D2" s="78"/>
      <c r="E2" s="78"/>
      <c r="F2" s="78"/>
      <c r="G2" s="78"/>
      <c r="H2" s="79"/>
      <c r="I2" s="85">
        <v>42866</v>
      </c>
      <c r="J2" s="84"/>
    </row>
    <row r="3" spans="1:10" ht="15.75">
      <c r="A3" s="88" t="s">
        <v>22</v>
      </c>
      <c r="B3" s="75" t="s">
        <v>86</v>
      </c>
      <c r="C3" s="75"/>
      <c r="D3" s="75"/>
      <c r="E3" s="88" t="s">
        <v>87</v>
      </c>
      <c r="F3" s="88"/>
      <c r="G3" s="88" t="s">
        <v>23</v>
      </c>
      <c r="H3" s="88" t="s">
        <v>88</v>
      </c>
      <c r="I3" s="88"/>
      <c r="J3" s="88"/>
    </row>
    <row r="4" spans="1:10" ht="12.75" customHeight="1">
      <c r="A4" s="88"/>
      <c r="B4" s="75" t="s">
        <v>89</v>
      </c>
      <c r="C4" s="75" t="s">
        <v>90</v>
      </c>
      <c r="D4" s="75" t="s">
        <v>91</v>
      </c>
      <c r="E4" s="88" t="s">
        <v>92</v>
      </c>
      <c r="F4" s="88" t="s">
        <v>93</v>
      </c>
      <c r="G4" s="88"/>
      <c r="H4" s="88" t="s">
        <v>92</v>
      </c>
      <c r="I4" s="88" t="s">
        <v>93</v>
      </c>
      <c r="J4" s="88" t="s">
        <v>23</v>
      </c>
    </row>
    <row r="5" spans="1:10" ht="15.75" customHeight="1">
      <c r="A5" s="88"/>
      <c r="B5" s="75"/>
      <c r="C5" s="75"/>
      <c r="D5" s="75"/>
      <c r="E5" s="88"/>
      <c r="F5" s="88"/>
      <c r="G5" s="88"/>
      <c r="H5" s="88"/>
      <c r="I5" s="88"/>
      <c r="J5" s="88"/>
    </row>
    <row r="6" spans="1:10" ht="15.75">
      <c r="A6" s="87" t="s">
        <v>2</v>
      </c>
      <c r="B6" s="76">
        <v>1</v>
      </c>
      <c r="C6" s="76"/>
      <c r="D6" s="76">
        <v>1</v>
      </c>
      <c r="E6" s="80">
        <v>31</v>
      </c>
      <c r="F6" s="76">
        <v>31</v>
      </c>
      <c r="G6" s="81">
        <f>F6/E6*100</f>
        <v>100</v>
      </c>
      <c r="H6" s="76">
        <v>32</v>
      </c>
      <c r="I6" s="76">
        <v>32</v>
      </c>
      <c r="J6" s="82">
        <f>I6/H6*100</f>
        <v>100</v>
      </c>
    </row>
    <row r="7" spans="1:10" ht="15.75">
      <c r="A7" s="87" t="s">
        <v>94</v>
      </c>
      <c r="B7" s="76">
        <v>22</v>
      </c>
      <c r="C7" s="76"/>
      <c r="D7" s="76">
        <v>22</v>
      </c>
      <c r="E7" s="80">
        <v>1050</v>
      </c>
      <c r="F7" s="76">
        <v>450</v>
      </c>
      <c r="G7" s="81">
        <f>F7/E7*100</f>
        <v>42.857142857142854</v>
      </c>
      <c r="H7" s="76">
        <v>2100</v>
      </c>
      <c r="I7" s="76">
        <v>250</v>
      </c>
      <c r="J7" s="82">
        <f>I7/H7*100</f>
        <v>11.904761904761903</v>
      </c>
    </row>
    <row r="8" spans="1:10" ht="15.75">
      <c r="A8" s="87" t="s">
        <v>95</v>
      </c>
      <c r="B8" s="76">
        <v>6</v>
      </c>
      <c r="C8" s="76"/>
      <c r="D8" s="76">
        <v>6</v>
      </c>
      <c r="E8" s="80">
        <v>800</v>
      </c>
      <c r="F8" s="76"/>
      <c r="G8" s="81"/>
      <c r="H8" s="76">
        <v>500</v>
      </c>
      <c r="I8" s="76"/>
      <c r="J8" s="82"/>
    </row>
    <row r="9" spans="1:10" ht="15.75">
      <c r="A9" s="87" t="s">
        <v>5</v>
      </c>
      <c r="B9" s="76">
        <v>4</v>
      </c>
      <c r="C9" s="76"/>
      <c r="D9" s="76">
        <v>4</v>
      </c>
      <c r="E9" s="80">
        <v>201</v>
      </c>
      <c r="F9" s="76"/>
      <c r="G9" s="81"/>
      <c r="H9" s="76">
        <v>250</v>
      </c>
      <c r="I9" s="76">
        <v>100</v>
      </c>
      <c r="J9" s="82">
        <f>I9/H9*100</f>
        <v>40</v>
      </c>
    </row>
    <row r="10" spans="1:10" ht="15.75">
      <c r="A10" s="87" t="s">
        <v>6</v>
      </c>
      <c r="B10" s="76"/>
      <c r="C10" s="76"/>
      <c r="D10" s="76"/>
      <c r="E10" s="80"/>
      <c r="F10" s="76"/>
      <c r="G10" s="81"/>
      <c r="H10" s="76"/>
      <c r="I10" s="76"/>
      <c r="J10" s="82"/>
    </row>
    <row r="11" spans="1:10" ht="15.75">
      <c r="A11" s="87" t="s">
        <v>79</v>
      </c>
      <c r="B11" s="76">
        <v>7</v>
      </c>
      <c r="C11" s="76">
        <v>14</v>
      </c>
      <c r="D11" s="76">
        <v>6</v>
      </c>
      <c r="E11" s="80">
        <v>460</v>
      </c>
      <c r="F11" s="76"/>
      <c r="G11" s="81"/>
      <c r="H11" s="76">
        <v>414</v>
      </c>
      <c r="I11" s="76"/>
      <c r="J11" s="82"/>
    </row>
    <row r="12" spans="1:10" ht="15.75">
      <c r="A12" s="87" t="s">
        <v>7</v>
      </c>
      <c r="B12" s="76">
        <v>8</v>
      </c>
      <c r="C12" s="76">
        <v>10</v>
      </c>
      <c r="D12" s="76">
        <v>4</v>
      </c>
      <c r="E12" s="80">
        <v>918</v>
      </c>
      <c r="F12" s="76"/>
      <c r="G12" s="81"/>
      <c r="H12" s="76">
        <v>1100</v>
      </c>
      <c r="I12" s="76"/>
      <c r="J12" s="82"/>
    </row>
    <row r="13" spans="1:10" ht="15.75">
      <c r="A13" s="87" t="s">
        <v>8</v>
      </c>
      <c r="B13" s="76">
        <v>12</v>
      </c>
      <c r="C13" s="76"/>
      <c r="D13" s="76">
        <v>12</v>
      </c>
      <c r="E13" s="80">
        <v>2317</v>
      </c>
      <c r="F13" s="76"/>
      <c r="G13" s="81"/>
      <c r="H13" s="76">
        <v>4325</v>
      </c>
      <c r="I13" s="76"/>
      <c r="J13" s="82"/>
    </row>
    <row r="14" spans="1:10" ht="15.75">
      <c r="A14" s="87" t="s">
        <v>9</v>
      </c>
      <c r="B14" s="76">
        <v>2</v>
      </c>
      <c r="C14" s="76"/>
      <c r="D14" s="76">
        <v>2</v>
      </c>
      <c r="E14" s="80">
        <v>320</v>
      </c>
      <c r="F14" s="76"/>
      <c r="G14" s="81"/>
      <c r="H14" s="76"/>
      <c r="I14" s="76"/>
      <c r="J14" s="82"/>
    </row>
    <row r="15" spans="1:10" ht="15.75">
      <c r="A15" s="87" t="s">
        <v>10</v>
      </c>
      <c r="B15" s="76">
        <v>1</v>
      </c>
      <c r="C15" s="76"/>
      <c r="D15" s="76">
        <v>1</v>
      </c>
      <c r="E15" s="80"/>
      <c r="F15" s="76"/>
      <c r="G15" s="81"/>
      <c r="H15" s="76">
        <v>370</v>
      </c>
      <c r="I15" s="76"/>
      <c r="J15" s="82"/>
    </row>
    <row r="16" spans="1:10" ht="15.75">
      <c r="A16" s="87" t="s">
        <v>11</v>
      </c>
      <c r="B16" s="76">
        <v>3</v>
      </c>
      <c r="C16" s="76"/>
      <c r="D16" s="76">
        <v>3</v>
      </c>
      <c r="E16" s="80">
        <v>770</v>
      </c>
      <c r="F16" s="76">
        <v>770</v>
      </c>
      <c r="G16" s="81">
        <f>F16/E16*100</f>
        <v>100</v>
      </c>
      <c r="H16" s="76">
        <v>960</v>
      </c>
      <c r="I16" s="76">
        <v>960</v>
      </c>
      <c r="J16" s="82">
        <f>I16/H16*100</f>
        <v>100</v>
      </c>
    </row>
    <row r="17" spans="1:10" ht="15.75">
      <c r="A17" s="87" t="s">
        <v>12</v>
      </c>
      <c r="B17" s="76"/>
      <c r="C17" s="76"/>
      <c r="D17" s="76"/>
      <c r="E17" s="80"/>
      <c r="F17" s="76"/>
      <c r="G17" s="81"/>
      <c r="H17" s="76"/>
      <c r="I17" s="76"/>
      <c r="J17" s="82"/>
    </row>
    <row r="18" spans="1:10" ht="15.75">
      <c r="A18" s="87" t="s">
        <v>96</v>
      </c>
      <c r="B18" s="76">
        <v>7</v>
      </c>
      <c r="C18" s="76"/>
      <c r="D18" s="76">
        <v>7</v>
      </c>
      <c r="E18" s="80">
        <v>1061</v>
      </c>
      <c r="F18" s="76">
        <v>1061</v>
      </c>
      <c r="G18" s="81">
        <f>F18/E18*100</f>
        <v>100</v>
      </c>
      <c r="H18" s="76">
        <v>195</v>
      </c>
      <c r="I18" s="76">
        <v>195</v>
      </c>
      <c r="J18" s="82">
        <f>I18/H18*100</f>
        <v>100</v>
      </c>
    </row>
    <row r="19" spans="1:10" ht="15.75">
      <c r="A19" s="87" t="s">
        <v>14</v>
      </c>
      <c r="B19" s="76">
        <v>6</v>
      </c>
      <c r="C19" s="76"/>
      <c r="D19" s="76">
        <v>6</v>
      </c>
      <c r="E19" s="80">
        <v>1245</v>
      </c>
      <c r="F19" s="76">
        <v>735</v>
      </c>
      <c r="G19" s="81">
        <f>F19/E19*100</f>
        <v>59.036144578313255</v>
      </c>
      <c r="H19" s="76">
        <v>697</v>
      </c>
      <c r="I19" s="76"/>
      <c r="J19" s="82"/>
    </row>
    <row r="20" spans="1:10" ht="15.75">
      <c r="A20" s="87" t="s">
        <v>15</v>
      </c>
      <c r="B20" s="76">
        <v>2</v>
      </c>
      <c r="C20" s="76"/>
      <c r="D20" s="76">
        <v>2</v>
      </c>
      <c r="E20" s="80">
        <v>462</v>
      </c>
      <c r="F20" s="76">
        <v>462</v>
      </c>
      <c r="G20" s="81">
        <f>F20/E20*100</f>
        <v>100</v>
      </c>
      <c r="H20" s="76"/>
      <c r="I20" s="76"/>
      <c r="J20" s="82"/>
    </row>
    <row r="21" spans="1:10" ht="15.75">
      <c r="A21" s="87" t="s">
        <v>97</v>
      </c>
      <c r="B21" s="76">
        <v>5</v>
      </c>
      <c r="C21" s="76">
        <v>4</v>
      </c>
      <c r="D21" s="76">
        <v>3</v>
      </c>
      <c r="E21" s="80">
        <v>694</v>
      </c>
      <c r="F21" s="76"/>
      <c r="G21" s="81"/>
      <c r="H21" s="76">
        <v>580</v>
      </c>
      <c r="I21" s="76"/>
      <c r="J21" s="82"/>
    </row>
    <row r="22" spans="1:10" ht="15.75">
      <c r="A22" s="87" t="s">
        <v>98</v>
      </c>
      <c r="B22" s="76">
        <v>5</v>
      </c>
      <c r="C22" s="76">
        <v>12</v>
      </c>
      <c r="D22" s="76">
        <v>3</v>
      </c>
      <c r="E22" s="80">
        <v>615</v>
      </c>
      <c r="F22" s="76"/>
      <c r="G22" s="81"/>
      <c r="H22" s="76">
        <v>1166</v>
      </c>
      <c r="I22" s="76"/>
      <c r="J22" s="82"/>
    </row>
    <row r="23" spans="1:10" ht="15.75">
      <c r="A23" s="87" t="s">
        <v>18</v>
      </c>
      <c r="B23" s="76">
        <v>1</v>
      </c>
      <c r="C23" s="76"/>
      <c r="D23" s="76">
        <v>1</v>
      </c>
      <c r="E23" s="80"/>
      <c r="F23" s="76"/>
      <c r="G23" s="81"/>
      <c r="H23" s="76">
        <v>220</v>
      </c>
      <c r="I23" s="76">
        <v>220</v>
      </c>
      <c r="J23" s="82">
        <f>I23/H23*100</f>
        <v>100</v>
      </c>
    </row>
    <row r="24" spans="1:10" ht="15.75">
      <c r="A24" s="87" t="s">
        <v>19</v>
      </c>
      <c r="B24" s="76">
        <v>3</v>
      </c>
      <c r="C24" s="76"/>
      <c r="D24" s="76">
        <v>1</v>
      </c>
      <c r="E24" s="80">
        <v>615</v>
      </c>
      <c r="F24" s="76"/>
      <c r="G24" s="81"/>
      <c r="H24" s="76">
        <v>2147</v>
      </c>
      <c r="I24" s="76"/>
      <c r="J24" s="82"/>
    </row>
    <row r="25" spans="1:10" ht="15.75">
      <c r="A25" s="87" t="s">
        <v>99</v>
      </c>
      <c r="B25" s="76">
        <v>2</v>
      </c>
      <c r="C25" s="76"/>
      <c r="D25" s="76">
        <v>2</v>
      </c>
      <c r="E25" s="80">
        <v>186</v>
      </c>
      <c r="F25" s="76"/>
      <c r="G25" s="81"/>
      <c r="H25" s="76">
        <v>300</v>
      </c>
      <c r="I25" s="76"/>
      <c r="J25" s="82"/>
    </row>
    <row r="26" spans="1:10" ht="15.75">
      <c r="A26" s="87" t="s">
        <v>21</v>
      </c>
      <c r="B26" s="76">
        <v>1</v>
      </c>
      <c r="C26" s="76"/>
      <c r="D26" s="76">
        <v>1</v>
      </c>
      <c r="E26" s="80">
        <v>200</v>
      </c>
      <c r="F26" s="76"/>
      <c r="G26" s="81"/>
      <c r="H26" s="76">
        <v>200</v>
      </c>
      <c r="I26" s="76"/>
      <c r="J26" s="82"/>
    </row>
    <row r="27" spans="1:10" ht="15.75">
      <c r="A27" s="87" t="s">
        <v>81</v>
      </c>
      <c r="B27" s="76">
        <f>SUM(B6:B26)</f>
        <v>98</v>
      </c>
      <c r="C27" s="76">
        <f>SUM(C6:C26)</f>
        <v>40</v>
      </c>
      <c r="D27" s="76">
        <f>SUM(D6:D26)</f>
        <v>87</v>
      </c>
      <c r="E27" s="83">
        <f>SUM(E6:E26)</f>
        <v>11945</v>
      </c>
      <c r="F27" s="83">
        <f>SUM(F6:F26)</f>
        <v>3509</v>
      </c>
      <c r="G27" s="81">
        <f>F27/E27*100</f>
        <v>29.376308078694013</v>
      </c>
      <c r="H27" s="83">
        <f>SUM(H6:H26)</f>
        <v>15556</v>
      </c>
      <c r="I27" s="83">
        <f>SUM(I6:I26)</f>
        <v>1757</v>
      </c>
      <c r="J27" s="80">
        <f>I27/H27*100</f>
        <v>11.29467729493443</v>
      </c>
    </row>
  </sheetData>
  <mergeCells count="15">
    <mergeCell ref="B4:B5"/>
    <mergeCell ref="C4:C5"/>
    <mergeCell ref="D4:D5"/>
    <mergeCell ref="E4:E5"/>
    <mergeCell ref="F4:F5"/>
    <mergeCell ref="H4:H5"/>
    <mergeCell ref="I4:I5"/>
    <mergeCell ref="J4:J5"/>
    <mergeCell ref="A1:J1"/>
    <mergeCell ref="A3:A5"/>
    <mergeCell ref="B3:D3"/>
    <mergeCell ref="E3:F3"/>
    <mergeCell ref="G3:G5"/>
    <mergeCell ref="H3:J3"/>
    <mergeCell ref="I2:J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2017-05-11T05:51:52Z</cp:lastPrinted>
  <dcterms:created xsi:type="dcterms:W3CDTF">2016-12-20T07:25:22Z</dcterms:created>
  <dcterms:modified xsi:type="dcterms:W3CDTF">2017-05-11T06:57:54Z</dcterms:modified>
  <cp:category/>
  <cp:version/>
  <cp:contentType/>
  <cp:contentStatus/>
</cp:coreProperties>
</file>